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福生市\0711子ども育成課\02保育係\★窓口用様式★\就労証明書\"/>
    </mc:Choice>
  </mc:AlternateContent>
  <bookViews>
    <workbookView xWindow="-120" yWindow="-120" windowWidth="29040" windowHeight="15840"/>
  </bookViews>
  <sheets>
    <sheet name="様式 (チェックリスト付)" sheetId="29" r:id="rId1"/>
    <sheet name="プルダウンリスト" sheetId="16" r:id="rId2"/>
  </sheets>
  <definedNames>
    <definedName name="_xlnm.Print_Area" localSheetId="1">プルダウンリスト!$A$1:$O$109</definedName>
    <definedName name="_xlnm.Print_Area" localSheetId="0">'様式 (チェックリスト付)'!$B$1:$AW$57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1" i="29" l="1"/>
  <c r="AP26" i="29" l="1"/>
  <c r="AO26" i="29"/>
  <c r="AL19" i="29" l="1"/>
  <c r="AV20" i="29" l="1"/>
  <c r="AS20" i="29"/>
  <c r="AU26" i="29" l="1"/>
  <c r="AO25" i="29"/>
  <c r="AV25" i="29" s="1"/>
  <c r="AO24" i="29"/>
  <c r="AP24" i="29"/>
  <c r="AQ24" i="29"/>
  <c r="AO27" i="29" l="1"/>
  <c r="AO28" i="29" s="1"/>
  <c r="AV24" i="29"/>
  <c r="AU24" i="29"/>
  <c r="AV26" i="29"/>
  <c r="AU25" i="29"/>
  <c r="AR24" i="29"/>
  <c r="AS24" i="29" s="1"/>
  <c r="AQ25" i="29"/>
  <c r="AQ26" i="29"/>
  <c r="AP25" i="29"/>
  <c r="AU27" i="29" l="1"/>
  <c r="AV27" i="29"/>
  <c r="AR26" i="29"/>
  <c r="AS26" i="29" s="1"/>
  <c r="AT26" i="29" s="1"/>
  <c r="AR25" i="29"/>
  <c r="AS25" i="29" s="1"/>
  <c r="AT24" i="29"/>
  <c r="AK33" i="29"/>
  <c r="AL32" i="29"/>
  <c r="AL31" i="29"/>
  <c r="AK30" i="29"/>
  <c r="AK29" i="29"/>
  <c r="AK28" i="29"/>
  <c r="AK27" i="29"/>
  <c r="AK26" i="29"/>
  <c r="AK22" i="29"/>
  <c r="AK21" i="29"/>
  <c r="AK20" i="29"/>
  <c r="AK19" i="29"/>
  <c r="AK18" i="29"/>
  <c r="AK8" i="29"/>
  <c r="AK9" i="29"/>
  <c r="AK7" i="29"/>
  <c r="AK6" i="29"/>
  <c r="AK5" i="29"/>
  <c r="AK4" i="29"/>
  <c r="AK3" i="29"/>
  <c r="AU20" i="29" l="1"/>
  <c r="AO32" i="29" s="1"/>
  <c r="AO30" i="29"/>
  <c r="AR33" i="29"/>
  <c r="AO29" i="29"/>
  <c r="AT25" i="29"/>
  <c r="AT27" i="29" s="1"/>
  <c r="AT20" i="29" s="1"/>
  <c r="AO31" i="29" s="1"/>
  <c r="AS27" i="29"/>
  <c r="AU33" i="29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comments1.xml><?xml version="1.0" encoding="utf-8"?>
<comments xmlns="http://schemas.openxmlformats.org/spreadsheetml/2006/main">
  <authors>
    <author>松岡 靖幸</author>
  </authors>
  <commentList>
    <comment ref="AM2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入力後に保護者の方へ渡す際には、
○PDFデータを渡す：</t>
        </r>
        <r>
          <rPr>
            <b/>
            <sz val="18"/>
            <color indexed="10"/>
            <rFont val="MS P ゴシック"/>
            <family val="3"/>
            <charset val="128"/>
          </rPr>
          <t>こちらのページもPDF化してください</t>
        </r>
        <r>
          <rPr>
            <b/>
            <sz val="18"/>
            <color indexed="81"/>
            <rFont val="MS P ゴシック"/>
            <family val="3"/>
            <charset val="128"/>
          </rPr>
          <t xml:space="preserve">
○印刷して紙媒体で渡す：</t>
        </r>
        <r>
          <rPr>
            <b/>
            <sz val="18"/>
            <color indexed="10"/>
            <rFont val="MS P ゴシック"/>
            <family val="3"/>
            <charset val="128"/>
          </rPr>
          <t>こちらのページを裏面に印刷してください。</t>
        </r>
        <r>
          <rPr>
            <b/>
            <sz val="18"/>
            <color indexed="81"/>
            <rFont val="MS P ゴシック"/>
            <family val="3"/>
            <charset val="128"/>
          </rPr>
          <t xml:space="preserve">
　</t>
        </r>
        <r>
          <rPr>
            <b/>
            <u/>
            <sz val="18"/>
            <color indexed="81"/>
            <rFont val="MS P ゴシック"/>
            <family val="3"/>
            <charset val="128"/>
          </rPr>
          <t>※保護者の方がPDFまたはエクセルデータを印刷する際は、こちらのページも含めて</t>
        </r>
        <r>
          <rPr>
            <b/>
            <u/>
            <sz val="18"/>
            <color indexed="10"/>
            <rFont val="MS P ゴシック"/>
            <family val="3"/>
            <charset val="128"/>
          </rPr>
          <t>両面印刷</t>
        </r>
        <r>
          <rPr>
            <b/>
            <u/>
            <sz val="18"/>
            <color indexed="81"/>
            <rFont val="MS P ゴシック"/>
            <family val="3"/>
            <charset val="128"/>
          </rPr>
          <t>してください。</t>
        </r>
      </text>
    </comment>
    <comment ref="AM6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黄色で色付けされている箇所は</t>
        </r>
        <r>
          <rPr>
            <b/>
            <sz val="18"/>
            <color indexed="10"/>
            <rFont val="MS P ゴシック"/>
            <family val="3"/>
            <charset val="128"/>
          </rPr>
          <t>必須項目</t>
        </r>
        <r>
          <rPr>
            <b/>
            <sz val="18"/>
            <color indexed="81"/>
            <rFont val="MS P ゴシック"/>
            <family val="3"/>
            <charset val="128"/>
          </rPr>
          <t>です。
入力を進めていくと、色付けが消えたり、✓をつけることで色が付く箇所もあります。
赤字のエラーメッセージが表示されている場合は、未入力箇所があります。</t>
        </r>
      </text>
    </comment>
    <comment ref="AN22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この表上に赤字のエラーメッセージがある場合は、就労時間等と合計等の日数・時間数に相違があります。
ただし、日数に端数が出る場合は証明書上端数の入力ができないため、確認表でエラーメッセージが出ますが、端数が原因のエラーメッセージはそのままとしていただいて結構です。</t>
        </r>
      </text>
    </comment>
  </commentList>
</comments>
</file>

<file path=xl/sharedStrings.xml><?xml version="1.0" encoding="utf-8"?>
<sst xmlns="http://schemas.openxmlformats.org/spreadsheetml/2006/main" count="410" uniqueCount="187">
  <si>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</si>
  <si>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</si>
  <si>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</si>
  <si>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</si>
  <si>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</si>
  <si>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</si>
  <si>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</si>
  <si>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</si>
  <si>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</si>
  <si>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</si>
  <si>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</si>
  <si>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</si>
  <si>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</si>
  <si>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</si>
  <si>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</si>
  <si>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</si>
  <si>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</si>
  <si>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</si>
  <si>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</si>
  <si>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</si>
  <si>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</si>
  <si>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</si>
  <si>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</si>
  <si>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</si>
  <si>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</si>
  <si>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</si>
  <si>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</si>
  <si>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</si>
  <si>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</si>
  <si>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</si>
  <si>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</si>
  <si>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</si>
  <si>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</si>
  <si>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</si>
  <si>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</si>
  <si>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</si>
  <si>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</si>
  <si>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</si>
  <si>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</si>
  <si>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</si>
  <si>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</si>
  <si>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</si>
  <si>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</si>
  <si>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</si>
  <si>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</si>
  <si>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</si>
  <si>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</si>
  <si>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</si>
  <si>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</si>
  <si>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</si>
  <si>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</si>
  <si>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</si>
  <si>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</si>
  <si>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</si>
  <si>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</si>
  <si>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</si>
  <si>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</si>
  <si>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</si>
  <si>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</si>
  <si>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</si>
  <si>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</si>
  <si>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</si>
  <si>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</si>
  <si>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</si>
  <si>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</si>
  <si>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備考欄</t>
    <rPh sb="0" eb="2">
      <t>ビコウ</t>
    </rPh>
    <rPh sb="2" eb="3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</si>
  <si>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</si>
  <si>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</si>
  <si>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</si>
  <si>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</si>
  <si>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</si>
  <si>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</si>
  <si>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</si>
  <si>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</si>
  <si>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</si>
  <si>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</si>
  <si>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</si>
  <si>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</si>
  <si>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</si>
  <si>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</si>
  <si>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</si>
  <si>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</si>
  <si>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</si>
  <si>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</si>
  <si>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</si>
  <si>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</si>
  <si>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</si>
  <si>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</si>
  <si>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</si>
  <si>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</si>
  <si>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</si>
  <si>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</si>
  <si>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</si>
  <si>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</si>
  <si>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</si>
  <si>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チェックボックス</t>
    <phoneticPr fontId="2"/>
  </si>
  <si>
    <t>□</t>
  </si>
  <si>
    <t>□</t>
    <phoneticPr fontId="2"/>
  </si>
  <si>
    <t>☑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</si>
  <si>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</si>
  <si>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</si>
  <si>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</si>
  <si>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</si>
  <si>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</si>
  <si>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</si>
  <si>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</si>
  <si>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</si>
  <si>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</si>
  <si>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</si>
  <si>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</si>
  <si>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</si>
  <si>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</si>
  <si>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</si>
  <si>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</si>
  <si>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</si>
  <si>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</si>
  <si>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</si>
  <si>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</si>
  <si>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</si>
  <si>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</si>
  <si>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</si>
  <si>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</si>
  <si>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</si>
  <si>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</si>
  <si>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</si>
  <si>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</si>
  <si>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</si>
  <si>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所在地</t>
    <phoneticPr fontId="2"/>
  </si>
  <si>
    <t>―</t>
    <phoneticPr fontId="2"/>
  </si>
  <si>
    <t>―</t>
    <phoneticPr fontId="2"/>
  </si>
  <si>
    <t>―</t>
    <phoneticPr fontId="2"/>
  </si>
  <si>
    <t>エラー①</t>
    <phoneticPr fontId="2"/>
  </si>
  <si>
    <t>「その他」の内容が未入力です</t>
    <rPh sb="3" eb="4">
      <t>タ</t>
    </rPh>
    <rPh sb="6" eb="8">
      <t>ナイヨウ</t>
    </rPh>
    <rPh sb="9" eb="12">
      <t>ミニュウリョク</t>
    </rPh>
    <phoneticPr fontId="2"/>
  </si>
  <si>
    <t>「雇用の形態」は必須</t>
    <rPh sb="1" eb="3">
      <t>コヨウ</t>
    </rPh>
    <rPh sb="4" eb="6">
      <t>ケイタイ</t>
    </rPh>
    <rPh sb="8" eb="10">
      <t>ヒッス</t>
    </rPh>
    <phoneticPr fontId="2"/>
  </si>
  <si>
    <t>曜日の✓は必須</t>
    <rPh sb="0" eb="2">
      <t>ヨウビ</t>
    </rPh>
    <phoneticPr fontId="2"/>
  </si>
  <si>
    <t>✓は必須</t>
    <phoneticPr fontId="2"/>
  </si>
  <si>
    <t>✓は必須</t>
    <phoneticPr fontId="2"/>
  </si>
  <si>
    <t>「期間」は必須</t>
    <rPh sb="1" eb="3">
      <t>キカン</t>
    </rPh>
    <rPh sb="5" eb="7">
      <t>ヒッス</t>
    </rPh>
    <phoneticPr fontId="2"/>
  </si>
  <si>
    <t>福生市長</t>
    <rPh sb="0" eb="4">
      <t>フッサシチョウ</t>
    </rPh>
    <phoneticPr fontId="2"/>
  </si>
  <si>
    <t>始業</t>
    <rPh sb="0" eb="2">
      <t>シギョウ</t>
    </rPh>
    <phoneticPr fontId="2"/>
  </si>
  <si>
    <t>終業</t>
    <rPh sb="0" eb="2">
      <t>シュウギョウ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</si>
  <si>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</si>
  <si>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</si>
  <si>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</si>
  <si>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）</t>
    <phoneticPr fontId="2"/>
  </si>
  <si>
    <t>時間(日)</t>
    <rPh sb="0" eb="2">
      <t>ジカン</t>
    </rPh>
    <rPh sb="3" eb="4">
      <t>ニチ</t>
    </rPh>
    <phoneticPr fontId="2"/>
  </si>
  <si>
    <t>時間(週)</t>
    <rPh sb="0" eb="2">
      <t>ジカン</t>
    </rPh>
    <rPh sb="3" eb="4">
      <t>シュウ</t>
    </rPh>
    <phoneticPr fontId="2"/>
  </si>
  <si>
    <t>時間(月)</t>
    <rPh sb="0" eb="2">
      <t>ジカン</t>
    </rPh>
    <rPh sb="3" eb="4">
      <t>ツキ</t>
    </rPh>
    <phoneticPr fontId="2"/>
  </si>
  <si>
    <t>休憩時間(月)</t>
    <rPh sb="0" eb="4">
      <t>キュウケイジカン</t>
    </rPh>
    <phoneticPr fontId="2"/>
  </si>
  <si>
    <t>日数</t>
    <rPh sb="0" eb="2">
      <t>ニッスウ</t>
    </rPh>
    <phoneticPr fontId="2"/>
  </si>
  <si>
    <t>日祝</t>
    <rPh sb="0" eb="2">
      <t>ニチシュク</t>
    </rPh>
    <phoneticPr fontId="2"/>
  </si>
  <si>
    <t>固定就労の確認表</t>
    <rPh sb="0" eb="4">
      <t>コテイシュウロウ</t>
    </rPh>
    <rPh sb="5" eb="8">
      <t>カクニンヒョウ</t>
    </rPh>
    <phoneticPr fontId="2"/>
  </si>
  <si>
    <t>日/週</t>
    <rPh sb="0" eb="1">
      <t>ニチ</t>
    </rPh>
    <rPh sb="2" eb="3">
      <t>シュウ</t>
    </rPh>
    <phoneticPr fontId="2"/>
  </si>
  <si>
    <t>日/月</t>
    <rPh sb="0" eb="1">
      <t>ニチ</t>
    </rPh>
    <rPh sb="2" eb="3">
      <t>ツキ</t>
    </rPh>
    <phoneticPr fontId="2"/>
  </si>
  <si>
    <t>日数週計</t>
    <rPh sb="0" eb="2">
      <t>ニッスウ</t>
    </rPh>
    <rPh sb="2" eb="4">
      <t>シュウケイ</t>
    </rPh>
    <phoneticPr fontId="2"/>
  </si>
  <si>
    <t>日数月計</t>
    <rPh sb="2" eb="3">
      <t>ツキ</t>
    </rPh>
    <phoneticPr fontId="2"/>
  </si>
  <si>
    <t>※点数確認用</t>
    <rPh sb="1" eb="3">
      <t>テンスウ</t>
    </rPh>
    <rPh sb="3" eb="5">
      <t>カクニン</t>
    </rPh>
    <rPh sb="5" eb="6">
      <t>ヨウ</t>
    </rPh>
    <phoneticPr fontId="2"/>
  </si>
  <si>
    <t>勤務日数(週)</t>
    <rPh sb="0" eb="4">
      <t>キンムニッスウ</t>
    </rPh>
    <rPh sb="5" eb="6">
      <t>シュウ</t>
    </rPh>
    <phoneticPr fontId="2"/>
  </si>
  <si>
    <t>休憩時間除く勤務時間数(週)</t>
    <rPh sb="0" eb="4">
      <t>キュウケイジカン</t>
    </rPh>
    <rPh sb="4" eb="5">
      <t>ノゾ</t>
    </rPh>
    <rPh sb="6" eb="11">
      <t>キンムジカンスウ</t>
    </rPh>
    <rPh sb="12" eb="13">
      <t>シュウ</t>
    </rPh>
    <phoneticPr fontId="2"/>
  </si>
  <si>
    <t>休憩時間(週)</t>
    <rPh sb="0" eb="4">
      <t>キュウケイジカン</t>
    </rPh>
    <rPh sb="5" eb="6">
      <t>シュウ</t>
    </rPh>
    <phoneticPr fontId="2"/>
  </si>
  <si>
    <t>エラー①</t>
    <phoneticPr fontId="2"/>
  </si>
  <si>
    <t>エラー②</t>
    <phoneticPr fontId="2"/>
  </si>
  <si>
    <t>エラー③</t>
    <phoneticPr fontId="2"/>
  </si>
  <si>
    <t>エラー④</t>
    <phoneticPr fontId="2"/>
  </si>
  <si>
    <t>日曜</t>
    <rPh sb="0" eb="2">
      <t>ニチヨウ</t>
    </rPh>
    <phoneticPr fontId="2"/>
  </si>
  <si>
    <t>エラー②</t>
    <phoneticPr fontId="2"/>
  </si>
  <si>
    <t>エラーチェック用</t>
    <rPh sb="7" eb="8">
      <t>ヨウ</t>
    </rPh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</si>
  <si>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</si>
  <si>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4">
      <t>ナイテイ</t>
    </rPh>
    <rPh sb="4" eb="5">
      <t>ジ</t>
    </rPh>
    <rPh sb="5" eb="7">
      <t>イクキュウ</t>
    </rPh>
    <rPh sb="7" eb="9">
      <t>タンシュク</t>
    </rPh>
    <rPh sb="9" eb="11">
      <t>カヒ</t>
    </rPh>
    <phoneticPr fontId="2"/>
  </si>
  <si>
    <t>可</t>
    <rPh sb="0" eb="1">
      <t>カ</t>
    </rPh>
    <phoneticPr fontId="2"/>
  </si>
  <si>
    <t>可（予定）</t>
    <rPh sb="0" eb="1">
      <t>カ</t>
    </rPh>
    <rPh sb="2" eb="4">
      <t>ヨテイ</t>
    </rPh>
    <phoneticPr fontId="2"/>
  </si>
  <si>
    <t>否</t>
    <rPh sb="0" eb="1">
      <t>イナ</t>
    </rPh>
    <phoneticPr fontId="2"/>
  </si>
  <si>
    <t>育休延長可否</t>
    <rPh sb="0" eb="4">
      <t>イクキュウエンチョウ</t>
    </rPh>
    <rPh sb="4" eb="6">
      <t>カヒ</t>
    </rPh>
    <phoneticPr fontId="2"/>
  </si>
  <si>
    <t>単身赴任期間(予定含む)</t>
    <rPh sb="0" eb="6">
      <t>タンシンフニンキカン</t>
    </rPh>
    <rPh sb="7" eb="9">
      <t>ヨテイ</t>
    </rPh>
    <rPh sb="9" eb="10">
      <t>フク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</si>
  <si>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</si>
  <si>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</si>
  <si>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～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</si>
  <si>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</si>
  <si>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</si>
  <si>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</si>
  <si>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  <rPh sb="0" eb="3">
      <t>ジドウメイ</t>
    </rPh>
    <phoneticPr fontId="2"/>
  </si>
  <si>
    <t>生年月日</t>
    <rPh sb="0" eb="4">
      <t>セイネンガッピ</t>
    </rPh>
    <phoneticPr fontId="2"/>
  </si>
  <si>
    <t>日</t>
    <rPh sb="0" eb="1">
      <t>ニチ</t>
    </rPh>
    <phoneticPr fontId="2"/>
  </si>
  <si>
    <t>施設名</t>
    <rPh sb="0" eb="3">
      <t>シセツメイ</t>
    </rPh>
    <phoneticPr fontId="2"/>
  </si>
  <si>
    <t>利用中</t>
    <rPh sb="0" eb="3">
      <t>リヨウチュウ</t>
    </rPh>
    <phoneticPr fontId="2"/>
  </si>
  <si>
    <t>申込中
(第一希望)</t>
    <rPh sb="0" eb="2">
      <t>モウシコ</t>
    </rPh>
    <rPh sb="2" eb="3">
      <t>チュウ</t>
    </rPh>
    <rPh sb="5" eb="9">
      <t>ダイイチキボウ</t>
    </rPh>
    <phoneticPr fontId="2"/>
  </si>
  <si>
    <t>（雇用契約の）満了後の
更新の有無</t>
    <rPh sb="1" eb="5">
      <t>コヨウケイヤク</t>
    </rPh>
    <rPh sb="7" eb="10">
      <t>マンリョウゴ</t>
    </rPh>
    <rPh sb="12" eb="14">
      <t>コウシン</t>
    </rPh>
    <rPh sb="15" eb="17">
      <t>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</si>
</sst>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0_);[Red]\(0\)"/>
    <numFmt numFmtId="178" formatCode="[h]:mm"/>
    <numFmt numFmtId="179" formatCode="[mm]"/>
  </numFmts>
  <fonts count="39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2"/>
      <charset val="128"/>
      <scheme val="minor"/>
    </font>
    <font>
      <b/>
      <sz val="18"/>
      <color rgb="FFFF0000"/>
      <name val="ＭＳ Ｐゴシック"/>
      <family val="3"/>
      <charset val="128"/>
    </font>
    <font>
      <b/>
      <sz val="18"/>
      <color indexed="10"/>
      <name val="MS P ゴシック"/>
      <family val="3"/>
      <charset val="128"/>
    </font>
    <font>
      <b/>
      <u/>
      <sz val="18"/>
      <color indexed="81"/>
      <name val="MS P ゴシック"/>
      <family val="3"/>
      <charset val="128"/>
    </font>
    <font>
      <b/>
      <u/>
      <sz val="18"/>
      <color indexed="10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/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 diagonalUp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>
      <left style="medium">
        <color auto="1"/>
      </left>
      <right style="medium">
        <color auto="1"/>
      </right>
      <top/>
      <bottom/>
      <diagonal style="thin">
        <color auto="1"/>
      </diagonal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>
      <alignment vertical="center"/>
    </xf>
    <xf numFmtId="0" fontId="10" fillId="2" borderId="13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3" fillId="0" borderId="1" xfId="0" applyFont="1" applyBorder="1">
      <alignment vertical="center"/>
    </xf>
    <xf numFmtId="0" fontId="10" fillId="0" borderId="4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8" fillId="2" borderId="22" xfId="0" applyFont="1" applyFill="1" applyBorder="1" applyAlignment="1">
      <alignment horizontal="center" vertical="center"/>
    </xf>
    <xf numFmtId="0" fontId="18" fillId="0" borderId="22" xfId="0" applyFont="1" applyBorder="1">
      <alignment vertical="center"/>
    </xf>
    <xf numFmtId="0" fontId="10" fillId="0" borderId="12" xfId="0" applyFont="1" applyBorder="1">
      <alignment vertical="center"/>
    </xf>
    <xf numFmtId="49" fontId="13" fillId="2" borderId="12" xfId="0" applyNumberFormat="1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horizontal="center" vertical="center"/>
    </xf>
    <xf numFmtId="0" fontId="18" fillId="4" borderId="32" xfId="0" applyFont="1" applyFill="1" applyBorder="1">
      <alignment vertical="center"/>
    </xf>
    <xf numFmtId="0" fontId="18" fillId="4" borderId="33" xfId="0" applyFont="1" applyFill="1" applyBorder="1">
      <alignment vertical="center"/>
    </xf>
    <xf numFmtId="0" fontId="10" fillId="3" borderId="4" xfId="0" applyFont="1" applyFill="1" applyBorder="1" applyAlignment="1" applyProtection="1">
      <alignment vertical="center" shrinkToFit="1"/>
      <protection locked="0"/>
    </xf>
    <xf numFmtId="0" fontId="13" fillId="0" borderId="1" xfId="0" applyFont="1" applyBorder="1" applyAlignment="1">
      <alignment horizontal="center" vertical="center"/>
    </xf>
    <xf numFmtId="0" fontId="18" fillId="4" borderId="42" xfId="4" applyFont="1" applyFill="1" applyBorder="1" applyAlignment="1" applyProtection="1">
      <alignment vertical="center"/>
    </xf>
    <xf numFmtId="49" fontId="15" fillId="0" borderId="22" xfId="0" applyNumberFormat="1" applyFont="1" applyBorder="1">
      <alignment vertical="center"/>
    </xf>
    <xf numFmtId="0" fontId="13" fillId="0" borderId="4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0" borderId="46" xfId="0" applyFont="1" applyBorder="1">
      <alignment vertical="center"/>
    </xf>
    <xf numFmtId="0" fontId="18" fillId="0" borderId="47" xfId="0" applyFont="1" applyBorder="1">
      <alignment vertical="center"/>
    </xf>
    <xf numFmtId="0" fontId="19" fillId="3" borderId="46" xfId="0" applyFont="1" applyFill="1" applyBorder="1" applyProtection="1">
      <alignment vertical="center"/>
      <protection locked="0"/>
    </xf>
    <xf numFmtId="0" fontId="18" fillId="4" borderId="48" xfId="4" applyFont="1" applyFill="1" applyBorder="1" applyAlignment="1" applyProtection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36" xfId="3" applyFont="1" applyBorder="1" applyAlignment="1">
      <alignment vertical="center" wrapText="1"/>
    </xf>
    <xf numFmtId="0" fontId="0" fillId="0" borderId="40" xfId="3" applyFont="1" applyBorder="1" applyAlignment="1">
      <alignment vertical="center" wrapText="1"/>
    </xf>
    <xf numFmtId="176" fontId="0" fillId="0" borderId="50" xfId="0" quotePrefix="1" applyNumberForma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176" fontId="0" fillId="0" borderId="50" xfId="0" applyNumberFormat="1" applyBorder="1" applyAlignment="1">
      <alignment horizontal="left" vertical="center"/>
    </xf>
    <xf numFmtId="0" fontId="0" fillId="0" borderId="50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0" fillId="0" borderId="32" xfId="0" applyFont="1" applyBorder="1" applyAlignment="1">
      <alignment vertical="center" shrinkToFit="1"/>
    </xf>
    <xf numFmtId="0" fontId="10" fillId="3" borderId="32" xfId="0" applyFont="1" applyFill="1" applyBorder="1" applyAlignment="1" applyProtection="1">
      <alignment vertical="center" shrinkToFit="1"/>
      <protection locked="0"/>
    </xf>
    <xf numFmtId="0" fontId="10" fillId="0" borderId="33" xfId="0" applyFont="1" applyBorder="1" applyAlignment="1">
      <alignment vertical="center" shrinkToFit="1"/>
    </xf>
    <xf numFmtId="0" fontId="13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4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0" borderId="22" xfId="0" applyFont="1" applyBorder="1">
      <alignment vertical="center"/>
    </xf>
    <xf numFmtId="0" fontId="10" fillId="0" borderId="32" xfId="0" applyFont="1" applyBorder="1">
      <alignment vertical="center"/>
    </xf>
    <xf numFmtId="0" fontId="13" fillId="0" borderId="32" xfId="0" applyFont="1" applyBorder="1">
      <alignment vertical="center"/>
    </xf>
    <xf numFmtId="0" fontId="10" fillId="2" borderId="32" xfId="0" applyFont="1" applyFill="1" applyBorder="1">
      <alignment vertical="center"/>
    </xf>
    <xf numFmtId="0" fontId="10" fillId="0" borderId="24" xfId="0" applyFont="1" applyBorder="1" applyAlignment="1">
      <alignment horizontal="center" vertical="center"/>
    </xf>
    <xf numFmtId="0" fontId="9" fillId="2" borderId="30" xfId="0" applyFont="1" applyFill="1" applyBorder="1">
      <alignment vertical="center"/>
    </xf>
    <xf numFmtId="0" fontId="18" fillId="4" borderId="30" xfId="0" applyFont="1" applyFill="1" applyBorder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0" fillId="0" borderId="36" xfId="0" applyBorder="1">
      <alignment vertical="center"/>
    </xf>
    <xf numFmtId="0" fontId="21" fillId="0" borderId="12" xfId="0" applyFont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21" fillId="0" borderId="38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9" fillId="0" borderId="17" xfId="0" applyFont="1" applyBorder="1" applyAlignment="1">
      <alignment vertical="center" shrinkToFit="1"/>
    </xf>
    <xf numFmtId="0" fontId="13" fillId="0" borderId="14" xfId="0" applyFont="1" applyBorder="1" applyAlignment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>
      <alignment horizontal="center" vertical="center"/>
    </xf>
    <xf numFmtId="0" fontId="18" fillId="4" borderId="48" xfId="4" applyFont="1" applyFill="1" applyBorder="1" applyAlignment="1" applyProtection="1">
      <alignment horizontal="left" vertical="center"/>
    </xf>
    <xf numFmtId="0" fontId="18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>
      <alignment vertical="center"/>
    </xf>
    <xf numFmtId="0" fontId="20" fillId="0" borderId="0" xfId="0" applyFont="1">
      <alignment vertical="center"/>
    </xf>
    <xf numFmtId="0" fontId="21" fillId="5" borderId="57" xfId="0" applyFont="1" applyFill="1" applyBorder="1" applyAlignment="1">
      <alignment horizontal="center" vertical="center"/>
    </xf>
    <xf numFmtId="0" fontId="21" fillId="5" borderId="58" xfId="0" applyFont="1" applyFill="1" applyBorder="1" applyAlignment="1">
      <alignment horizontal="center" vertical="center"/>
    </xf>
    <xf numFmtId="0" fontId="21" fillId="5" borderId="66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right" vertical="center"/>
    </xf>
    <xf numFmtId="0" fontId="21" fillId="5" borderId="4" xfId="0" applyFont="1" applyFill="1" applyBorder="1" applyAlignment="1">
      <alignment vertical="center"/>
    </xf>
    <xf numFmtId="0" fontId="21" fillId="5" borderId="4" xfId="0" applyFont="1" applyFill="1" applyBorder="1" applyAlignment="1">
      <alignment horizontal="righ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left" vertical="center"/>
    </xf>
    <xf numFmtId="0" fontId="21" fillId="5" borderId="11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vertical="center"/>
    </xf>
    <xf numFmtId="0" fontId="21" fillId="5" borderId="0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 applyProtection="1">
      <alignment horizontal="left" vertical="center" shrinkToFit="1"/>
      <protection locked="0"/>
    </xf>
    <xf numFmtId="0" fontId="21" fillId="5" borderId="8" xfId="0" applyFont="1" applyFill="1" applyBorder="1" applyAlignment="1" applyProtection="1">
      <alignment horizontal="left" vertical="center"/>
      <protection locked="0"/>
    </xf>
    <xf numFmtId="0" fontId="21" fillId="5" borderId="9" xfId="0" applyFont="1" applyFill="1" applyBorder="1" applyAlignment="1">
      <alignment horizontal="left" vertical="center"/>
    </xf>
    <xf numFmtId="0" fontId="21" fillId="5" borderId="12" xfId="0" applyFont="1" applyFill="1" applyBorder="1" applyAlignment="1">
      <alignment vertical="center"/>
    </xf>
    <xf numFmtId="0" fontId="21" fillId="5" borderId="17" xfId="0" applyFont="1" applyFill="1" applyBorder="1" applyAlignment="1">
      <alignment vertical="center"/>
    </xf>
    <xf numFmtId="0" fontId="21" fillId="5" borderId="38" xfId="0" applyFont="1" applyFill="1" applyBorder="1" applyAlignment="1">
      <alignment horizontal="right" vertical="center"/>
    </xf>
    <xf numFmtId="0" fontId="10" fillId="5" borderId="12" xfId="0" applyFont="1" applyFill="1" applyBorder="1" applyAlignment="1">
      <alignment vertical="center"/>
    </xf>
    <xf numFmtId="0" fontId="21" fillId="5" borderId="12" xfId="0" applyFont="1" applyFill="1" applyBorder="1" applyAlignment="1">
      <alignment horizontal="right" vertical="center"/>
    </xf>
    <xf numFmtId="0" fontId="21" fillId="5" borderId="36" xfId="0" applyFont="1" applyFill="1" applyBorder="1" applyAlignment="1">
      <alignment horizontal="right" vertical="center"/>
    </xf>
    <xf numFmtId="0" fontId="21" fillId="5" borderId="22" xfId="0" applyFont="1" applyFill="1" applyBorder="1" applyAlignment="1">
      <alignment vertical="center"/>
    </xf>
    <xf numFmtId="49" fontId="15" fillId="5" borderId="22" xfId="0" applyNumberFormat="1" applyFont="1" applyFill="1" applyBorder="1">
      <alignment vertical="center"/>
    </xf>
    <xf numFmtId="0" fontId="21" fillId="5" borderId="22" xfId="0" applyFont="1" applyFill="1" applyBorder="1" applyAlignment="1">
      <alignment horizontal="right" vertical="center"/>
    </xf>
    <xf numFmtId="0" fontId="13" fillId="5" borderId="30" xfId="0" applyFont="1" applyFill="1" applyBorder="1" applyProtection="1">
      <alignment vertical="center"/>
      <protection locked="0"/>
    </xf>
    <xf numFmtId="0" fontId="13" fillId="5" borderId="30" xfId="0" applyFont="1" applyFill="1" applyBorder="1" applyAlignment="1" applyProtection="1">
      <alignment horizontal="center" vertical="center"/>
      <protection locked="0"/>
    </xf>
    <xf numFmtId="0" fontId="13" fillId="5" borderId="8" xfId="0" applyFont="1" applyFill="1" applyBorder="1" applyProtection="1">
      <alignment vertical="center"/>
      <protection locked="0"/>
    </xf>
    <xf numFmtId="0" fontId="13" fillId="5" borderId="9" xfId="0" applyFont="1" applyFill="1" applyBorder="1" applyProtection="1">
      <alignment vertical="center"/>
      <protection locked="0"/>
    </xf>
    <xf numFmtId="0" fontId="7" fillId="0" borderId="0" xfId="0" applyFont="1" applyAlignment="1">
      <alignment vertical="center" shrinkToFit="1"/>
    </xf>
    <xf numFmtId="0" fontId="26" fillId="0" borderId="50" xfId="0" applyFont="1" applyBorder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50" xfId="0" applyFont="1" applyBorder="1" applyAlignment="1">
      <alignment vertical="center" shrinkToFit="1"/>
    </xf>
    <xf numFmtId="0" fontId="27" fillId="0" borderId="80" xfId="0" applyFont="1" applyBorder="1" applyAlignment="1">
      <alignment vertical="center" shrinkToFit="1"/>
    </xf>
    <xf numFmtId="0" fontId="26" fillId="0" borderId="81" xfId="0" applyFont="1" applyBorder="1" applyAlignment="1">
      <alignment vertical="center" shrinkToFit="1"/>
    </xf>
    <xf numFmtId="0" fontId="27" fillId="0" borderId="81" xfId="0" applyFont="1" applyBorder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178" fontId="0" fillId="0" borderId="0" xfId="0" applyNumberFormat="1">
      <alignment vertical="center"/>
    </xf>
    <xf numFmtId="0" fontId="10" fillId="0" borderId="12" xfId="0" applyFont="1" applyFill="1" applyBorder="1" applyAlignment="1">
      <alignment vertical="center"/>
    </xf>
    <xf numFmtId="0" fontId="21" fillId="0" borderId="12" xfId="0" applyFont="1" applyFill="1" applyBorder="1" applyAlignment="1">
      <alignment horizontal="right" vertical="center"/>
    </xf>
    <xf numFmtId="0" fontId="10" fillId="0" borderId="41" xfId="0" applyFont="1" applyFill="1" applyBorder="1" applyAlignment="1">
      <alignment vertical="center"/>
    </xf>
    <xf numFmtId="0" fontId="0" fillId="0" borderId="43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9" xfId="0" applyBorder="1">
      <alignment vertical="center"/>
    </xf>
    <xf numFmtId="178" fontId="0" fillId="0" borderId="90" xfId="0" applyNumberFormat="1" applyBorder="1">
      <alignment vertical="center"/>
    </xf>
    <xf numFmtId="179" fontId="0" fillId="0" borderId="91" xfId="0" applyNumberFormat="1" applyBorder="1">
      <alignment vertical="center"/>
    </xf>
    <xf numFmtId="0" fontId="28" fillId="0" borderId="83" xfId="0" applyFont="1" applyBorder="1">
      <alignment vertical="center"/>
    </xf>
    <xf numFmtId="178" fontId="0" fillId="0" borderId="84" xfId="0" applyNumberFormat="1" applyBorder="1">
      <alignment vertical="center"/>
    </xf>
    <xf numFmtId="178" fontId="0" fillId="0" borderId="83" xfId="0" applyNumberFormat="1" applyBorder="1">
      <alignment vertical="center"/>
    </xf>
    <xf numFmtId="178" fontId="0" fillId="0" borderId="85" xfId="0" applyNumberFormat="1" applyBorder="1">
      <alignment vertical="center"/>
    </xf>
    <xf numFmtId="178" fontId="0" fillId="0" borderId="92" xfId="0" applyNumberFormat="1" applyBorder="1">
      <alignment vertical="center"/>
    </xf>
    <xf numFmtId="178" fontId="28" fillId="0" borderId="90" xfId="0" applyNumberFormat="1" applyFont="1" applyBorder="1">
      <alignment vertical="center"/>
    </xf>
    <xf numFmtId="0" fontId="0" fillId="0" borderId="85" xfId="0" applyBorder="1">
      <alignment vertical="center"/>
    </xf>
    <xf numFmtId="18" fontId="30" fillId="0" borderId="85" xfId="0" applyNumberFormat="1" applyFont="1" applyBorder="1" applyAlignment="1">
      <alignment vertical="top"/>
    </xf>
    <xf numFmtId="179" fontId="32" fillId="0" borderId="91" xfId="0" applyNumberFormat="1" applyFont="1" applyBorder="1">
      <alignment vertical="center"/>
    </xf>
    <xf numFmtId="179" fontId="0" fillId="0" borderId="90" xfId="0" applyNumberFormat="1" applyBorder="1">
      <alignment vertical="center"/>
    </xf>
    <xf numFmtId="179" fontId="28" fillId="0" borderId="90" xfId="0" applyNumberFormat="1" applyFont="1" applyBorder="1">
      <alignment vertical="center"/>
    </xf>
    <xf numFmtId="0" fontId="0" fillId="0" borderId="93" xfId="0" applyBorder="1">
      <alignment vertical="center"/>
    </xf>
    <xf numFmtId="0" fontId="0" fillId="0" borderId="22" xfId="0" applyBorder="1" applyAlignment="1">
      <alignment horizontal="left" vertical="center"/>
    </xf>
    <xf numFmtId="178" fontId="0" fillId="0" borderId="22" xfId="0" applyNumberFormat="1" applyBorder="1" applyAlignment="1">
      <alignment horizontal="left" vertical="center"/>
    </xf>
    <xf numFmtId="178" fontId="0" fillId="0" borderId="35" xfId="0" applyNumberFormat="1" applyBorder="1">
      <alignment vertical="center"/>
    </xf>
    <xf numFmtId="179" fontId="0" fillId="0" borderId="0" xfId="0" applyNumberFormat="1">
      <alignment vertical="center"/>
    </xf>
    <xf numFmtId="179" fontId="34" fillId="0" borderId="94" xfId="0" applyNumberFormat="1" applyFont="1" applyBorder="1" applyAlignment="1">
      <alignment horizontal="center" vertical="center"/>
    </xf>
    <xf numFmtId="0" fontId="34" fillId="0" borderId="94" xfId="0" applyFont="1" applyBorder="1" applyAlignment="1">
      <alignment horizontal="center" vertical="center"/>
    </xf>
    <xf numFmtId="0" fontId="21" fillId="0" borderId="5" xfId="0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right" vertical="center"/>
    </xf>
    <xf numFmtId="0" fontId="21" fillId="0" borderId="8" xfId="0" applyFont="1" applyFill="1" applyBorder="1" applyAlignment="1" applyProtection="1">
      <alignment horizontal="left" vertical="center"/>
      <protection locked="0"/>
    </xf>
    <xf numFmtId="0" fontId="21" fillId="0" borderId="9" xfId="0" applyFont="1" applyFill="1" applyBorder="1" applyAlignment="1">
      <alignment horizontal="left" vertical="center"/>
    </xf>
    <xf numFmtId="0" fontId="10" fillId="0" borderId="13" xfId="0" applyFont="1" applyBorder="1" applyAlignment="1">
      <alignment vertical="center" shrinkToFit="1"/>
    </xf>
    <xf numFmtId="0" fontId="13" fillId="0" borderId="7" xfId="0" applyFont="1" applyBorder="1" applyAlignment="1">
      <alignment horizontal="center" vertical="center"/>
    </xf>
    <xf numFmtId="0" fontId="26" fillId="0" borderId="0" xfId="0" applyFont="1" applyBorder="1" applyAlignment="1">
      <alignment vertical="center" shrinkToFit="1"/>
    </xf>
    <xf numFmtId="0" fontId="21" fillId="3" borderId="38" xfId="0" applyFont="1" applyFill="1" applyBorder="1" applyAlignment="1">
      <alignment horizontal="right" vertical="center"/>
    </xf>
    <xf numFmtId="0" fontId="21" fillId="3" borderId="12" xfId="0" applyFont="1" applyFill="1" applyBorder="1" applyAlignment="1">
      <alignment vertical="center"/>
    </xf>
    <xf numFmtId="0" fontId="21" fillId="3" borderId="12" xfId="0" applyFont="1" applyFill="1" applyBorder="1" applyAlignment="1">
      <alignment horizontal="right" vertical="center"/>
    </xf>
    <xf numFmtId="0" fontId="13" fillId="3" borderId="30" xfId="0" applyFont="1" applyFill="1" applyBorder="1" applyProtection="1">
      <alignment vertical="center"/>
      <protection locked="0"/>
    </xf>
    <xf numFmtId="0" fontId="13" fillId="3" borderId="30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Protection="1">
      <alignment vertical="center"/>
      <protection locked="0"/>
    </xf>
    <xf numFmtId="0" fontId="13" fillId="3" borderId="9" xfId="0" applyFont="1" applyFill="1" applyBorder="1" applyProtection="1">
      <alignment vertical="center"/>
      <protection locked="0"/>
    </xf>
    <xf numFmtId="0" fontId="21" fillId="3" borderId="30" xfId="0" applyFont="1" applyFill="1" applyBorder="1" applyAlignment="1" applyProtection="1">
      <alignment vertical="center"/>
      <protection locked="0"/>
    </xf>
    <xf numFmtId="0" fontId="13" fillId="3" borderId="30" xfId="0" applyFont="1" applyFill="1" applyBorder="1" applyAlignment="1" applyProtection="1">
      <alignment vertical="center"/>
      <protection locked="0"/>
    </xf>
    <xf numFmtId="0" fontId="13" fillId="3" borderId="31" xfId="0" applyFont="1" applyFill="1" applyBorder="1" applyAlignment="1" applyProtection="1">
      <alignment vertical="center"/>
      <protection locked="0"/>
    </xf>
    <xf numFmtId="0" fontId="10" fillId="3" borderId="96" xfId="0" applyFont="1" applyFill="1" applyBorder="1" applyAlignment="1" applyProtection="1">
      <alignment horizontal="right" vertical="center"/>
    </xf>
    <xf numFmtId="0" fontId="10" fillId="3" borderId="96" xfId="0" applyFont="1" applyFill="1" applyBorder="1" applyAlignment="1" applyProtection="1">
      <alignment vertical="center"/>
    </xf>
    <xf numFmtId="0" fontId="10" fillId="3" borderId="98" xfId="0" applyFont="1" applyFill="1" applyBorder="1" applyAlignment="1" applyProtection="1">
      <alignment horizontal="right" vertical="center"/>
    </xf>
    <xf numFmtId="0" fontId="10" fillId="5" borderId="96" xfId="0" applyFont="1" applyFill="1" applyBorder="1" applyAlignment="1" applyProtection="1">
      <alignment vertical="center"/>
    </xf>
    <xf numFmtId="0" fontId="21" fillId="3" borderId="4" xfId="0" applyNumberFormat="1" applyFont="1" applyFill="1" applyBorder="1" applyAlignment="1" applyProtection="1">
      <alignment horizontal="right" vertical="center"/>
      <protection locked="0"/>
    </xf>
    <xf numFmtId="0" fontId="21" fillId="3" borderId="8" xfId="0" applyNumberFormat="1" applyFont="1" applyFill="1" applyBorder="1" applyAlignment="1" applyProtection="1">
      <alignment horizontal="right" vertical="center"/>
      <protection locked="0"/>
    </xf>
    <xf numFmtId="0" fontId="2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97" xfId="0" applyFont="1" applyFill="1" applyBorder="1" applyAlignment="1" applyProtection="1">
      <alignment horizontal="center" vertical="center"/>
      <protection locked="0"/>
    </xf>
    <xf numFmtId="0" fontId="10" fillId="3" borderId="96" xfId="0" applyFont="1" applyFill="1" applyBorder="1" applyAlignment="1" applyProtection="1">
      <alignment horizontal="center" vertical="center"/>
      <protection locked="0"/>
    </xf>
    <xf numFmtId="0" fontId="10" fillId="3" borderId="98" xfId="0" applyFont="1" applyFill="1" applyBorder="1" applyAlignment="1" applyProtection="1">
      <alignment horizontal="center" vertical="center"/>
      <protection locked="0"/>
    </xf>
    <xf numFmtId="0" fontId="10" fillId="3" borderId="97" xfId="0" applyFont="1" applyFill="1" applyBorder="1" applyAlignment="1" applyProtection="1">
      <alignment horizontal="center" vertical="center"/>
    </xf>
    <xf numFmtId="0" fontId="10" fillId="3" borderId="96" xfId="0" applyFont="1" applyFill="1" applyBorder="1" applyAlignment="1" applyProtection="1">
      <alignment horizontal="center" vertical="center"/>
    </xf>
    <xf numFmtId="0" fontId="10" fillId="3" borderId="98" xfId="0" applyFont="1" applyFill="1" applyBorder="1" applyAlignment="1" applyProtection="1">
      <alignment horizontal="center" vertical="center"/>
    </xf>
    <xf numFmtId="0" fontId="14" fillId="0" borderId="37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4" fillId="0" borderId="37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21" fillId="3" borderId="5" xfId="0" applyNumberFormat="1" applyFont="1" applyFill="1" applyBorder="1" applyAlignment="1" applyProtection="1">
      <alignment horizontal="right" vertical="center"/>
      <protection locked="0"/>
    </xf>
    <xf numFmtId="0" fontId="21" fillId="3" borderId="7" xfId="0" applyNumberFormat="1" applyFont="1" applyFill="1" applyBorder="1" applyAlignment="1" applyProtection="1">
      <alignment horizontal="right" vertical="center"/>
      <protection locked="0"/>
    </xf>
    <xf numFmtId="0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97" xfId="0" applyFont="1" applyFill="1" applyBorder="1" applyAlignment="1" applyProtection="1">
      <alignment horizontal="center" vertical="center"/>
      <protection locked="0"/>
    </xf>
    <xf numFmtId="0" fontId="10" fillId="5" borderId="96" xfId="0" applyFont="1" applyFill="1" applyBorder="1" applyAlignment="1" applyProtection="1">
      <alignment horizontal="center" vertical="center"/>
      <protection locked="0"/>
    </xf>
    <xf numFmtId="0" fontId="10" fillId="5" borderId="98" xfId="0" applyFont="1" applyFill="1" applyBorder="1" applyAlignment="1" applyProtection="1">
      <alignment horizontal="center" vertical="center"/>
      <protection locked="0"/>
    </xf>
    <xf numFmtId="0" fontId="13" fillId="0" borderId="16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3" borderId="29" xfId="0" applyFont="1" applyFill="1" applyBorder="1" applyAlignment="1" applyProtection="1">
      <alignment horizontal="center" vertical="center" wrapText="1"/>
      <protection locked="0"/>
    </xf>
    <xf numFmtId="0" fontId="13" fillId="3" borderId="30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35" fillId="0" borderId="0" xfId="0" applyFont="1" applyAlignment="1">
      <alignment horizontal="center" vertical="center" shrinkToFit="1"/>
    </xf>
    <xf numFmtId="0" fontId="29" fillId="0" borderId="83" xfId="0" applyFont="1" applyBorder="1" applyAlignment="1">
      <alignment horizontal="left" vertical="center"/>
    </xf>
    <xf numFmtId="0" fontId="29" fillId="0" borderId="84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3" fillId="0" borderId="0" xfId="4" applyFont="1" applyFill="1" applyBorder="1" applyAlignment="1" applyProtection="1">
      <alignment horizontal="center" vertical="center"/>
    </xf>
    <xf numFmtId="0" fontId="18" fillId="4" borderId="42" xfId="4" applyFont="1" applyFill="1" applyBorder="1" applyAlignment="1" applyProtection="1">
      <alignment horizontal="center" vertical="center"/>
    </xf>
    <xf numFmtId="0" fontId="18" fillId="3" borderId="42" xfId="4" applyFont="1" applyFill="1" applyBorder="1" applyAlignment="1" applyProtection="1">
      <alignment horizontal="center" vertical="center"/>
    </xf>
    <xf numFmtId="177" fontId="18" fillId="3" borderId="42" xfId="0" applyNumberFormat="1" applyFont="1" applyFill="1" applyBorder="1" applyAlignment="1" applyProtection="1">
      <alignment horizontal="center" vertical="center"/>
      <protection locked="0"/>
    </xf>
    <xf numFmtId="0" fontId="18" fillId="4" borderId="48" xfId="4" applyFont="1" applyFill="1" applyBorder="1" applyAlignment="1" applyProtection="1">
      <alignment horizontal="left" vertical="center"/>
    </xf>
    <xf numFmtId="0" fontId="18" fillId="3" borderId="48" xfId="4" applyFont="1" applyFill="1" applyBorder="1" applyAlignment="1" applyProtection="1">
      <alignment horizontal="left" vertical="center"/>
      <protection locked="0"/>
    </xf>
    <xf numFmtId="49" fontId="18" fillId="3" borderId="48" xfId="4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4" borderId="49" xfId="4" applyFont="1" applyFill="1" applyBorder="1" applyAlignment="1" applyProtection="1">
      <alignment horizontal="left" vertical="center"/>
    </xf>
    <xf numFmtId="0" fontId="18" fillId="3" borderId="49" xfId="4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22" fillId="4" borderId="49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95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78" xfId="4" applyFont="1" applyBorder="1" applyAlignment="1" applyProtection="1">
      <alignment horizontal="center" vertical="center"/>
    </xf>
    <xf numFmtId="0" fontId="13" fillId="0" borderId="95" xfId="4" applyFont="1" applyBorder="1" applyAlignment="1" applyProtection="1">
      <alignment horizontal="center" vertical="center"/>
    </xf>
    <xf numFmtId="0" fontId="13" fillId="0" borderId="79" xfId="4" applyFont="1" applyBorder="1" applyAlignment="1" applyProtection="1">
      <alignment horizontal="center" vertical="center"/>
    </xf>
    <xf numFmtId="0" fontId="21" fillId="0" borderId="8" xfId="0" applyFont="1" applyFill="1" applyBorder="1" applyAlignment="1" applyProtection="1">
      <alignment horizontal="left" vertical="center"/>
      <protection locked="0"/>
    </xf>
    <xf numFmtId="49" fontId="18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3" borderId="71" xfId="0" applyFont="1" applyFill="1" applyBorder="1" applyAlignment="1" applyProtection="1">
      <alignment horizontal="center" vertical="center"/>
      <protection locked="0"/>
    </xf>
    <xf numFmtId="0" fontId="19" fillId="3" borderId="46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3" borderId="38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3" fillId="3" borderId="38" xfId="0" applyFont="1" applyFill="1" applyBorder="1" applyAlignment="1" applyProtection="1">
      <alignment horizontal="left" vertical="center"/>
      <protection locked="0"/>
    </xf>
    <xf numFmtId="0" fontId="13" fillId="3" borderId="12" xfId="0" applyFont="1" applyFill="1" applyBorder="1" applyAlignment="1" applyProtection="1">
      <alignment horizontal="left" vertical="center"/>
      <protection locked="0"/>
    </xf>
    <xf numFmtId="0" fontId="13" fillId="3" borderId="13" xfId="0" applyFont="1" applyFill="1" applyBorder="1" applyAlignment="1" applyProtection="1">
      <alignment horizontal="left" vertical="center"/>
      <protection locked="0"/>
    </xf>
    <xf numFmtId="0" fontId="13" fillId="0" borderId="5" xfId="0" applyFont="1" applyBorder="1" applyAlignment="1">
      <alignment horizontal="center" vertical="center" wrapText="1"/>
    </xf>
    <xf numFmtId="0" fontId="13" fillId="3" borderId="68" xfId="0" applyFont="1" applyFill="1" applyBorder="1" applyAlignment="1" applyProtection="1">
      <alignment horizontal="left" vertical="center" wrapText="1"/>
      <protection locked="0"/>
    </xf>
    <xf numFmtId="0" fontId="13" fillId="3" borderId="69" xfId="0" applyFont="1" applyFill="1" applyBorder="1" applyAlignment="1" applyProtection="1">
      <alignment horizontal="left" vertical="center" wrapText="1"/>
      <protection locked="0"/>
    </xf>
    <xf numFmtId="0" fontId="13" fillId="3" borderId="70" xfId="0" applyFont="1" applyFill="1" applyBorder="1" applyAlignment="1" applyProtection="1">
      <alignment horizontal="left" vertical="center" wrapText="1"/>
      <protection locked="0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13" fillId="3" borderId="8" xfId="0" applyFont="1" applyFill="1" applyBorder="1" applyAlignment="1" applyProtection="1">
      <alignment horizontal="left" vertical="center"/>
      <protection locked="0"/>
    </xf>
    <xf numFmtId="0" fontId="19" fillId="0" borderId="45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0" borderId="6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1" fillId="5" borderId="8" xfId="0" applyFont="1" applyFill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1" fillId="3" borderId="58" xfId="0" applyFont="1" applyFill="1" applyBorder="1" applyAlignment="1">
      <alignment horizontal="center" vertical="center"/>
    </xf>
    <xf numFmtId="0" fontId="21" fillId="3" borderId="65" xfId="0" applyFont="1" applyFill="1" applyBorder="1" applyAlignment="1">
      <alignment horizontal="center" vertical="center"/>
    </xf>
    <xf numFmtId="0" fontId="19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21" fillId="3" borderId="56" xfId="0" applyFont="1" applyFill="1" applyBorder="1" applyAlignment="1">
      <alignment horizontal="center" vertical="center"/>
    </xf>
    <xf numFmtId="0" fontId="21" fillId="3" borderId="67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3" borderId="22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4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8" fillId="3" borderId="22" xfId="0" applyFont="1" applyFill="1" applyBorder="1" applyAlignment="1" applyProtection="1">
      <alignment horizontal="center" vertical="center"/>
      <protection locked="0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0" fillId="2" borderId="3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8" fillId="3" borderId="32" xfId="0" applyFont="1" applyFill="1" applyBorder="1" applyAlignment="1" applyProtection="1">
      <alignment horizontal="center" vertical="center"/>
      <protection locked="0"/>
    </xf>
    <xf numFmtId="0" fontId="10" fillId="0" borderId="23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3" borderId="32" xfId="0" applyFont="1" applyFill="1" applyBorder="1" applyAlignment="1" applyProtection="1">
      <alignment horizontal="center" vertical="center"/>
      <protection locked="0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6" fontId="10" fillId="3" borderId="22" xfId="0" applyNumberFormat="1" applyFont="1" applyFill="1" applyBorder="1" applyAlignment="1" applyProtection="1">
      <alignment horizontal="center" vertical="center"/>
      <protection locked="0"/>
    </xf>
    <xf numFmtId="0" fontId="13" fillId="0" borderId="23" xfId="0" applyFont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176" fontId="10" fillId="3" borderId="52" xfId="0" applyNumberFormat="1" applyFont="1" applyFill="1" applyBorder="1" applyAlignment="1" applyProtection="1">
      <alignment horizontal="center" vertical="center"/>
      <protection locked="0"/>
    </xf>
    <xf numFmtId="176" fontId="10" fillId="3" borderId="32" xfId="0" applyNumberFormat="1" applyFont="1" applyFill="1" applyBorder="1" applyAlignment="1" applyProtection="1">
      <alignment horizontal="center" vertical="center"/>
      <protection locked="0"/>
    </xf>
    <xf numFmtId="0" fontId="19" fillId="4" borderId="32" xfId="0" applyFont="1" applyFill="1" applyBorder="1" applyAlignment="1">
      <alignment horizontal="center" vertical="center" wrapText="1"/>
    </xf>
    <xf numFmtId="176" fontId="18" fillId="3" borderId="39" xfId="0" applyNumberFormat="1" applyFont="1" applyFill="1" applyBorder="1" applyAlignment="1" applyProtection="1">
      <alignment horizontal="center" vertical="center"/>
      <protection locked="0"/>
    </xf>
    <xf numFmtId="176" fontId="18" fillId="3" borderId="32" xfId="0" applyNumberFormat="1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10" fillId="0" borderId="72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3" borderId="52" xfId="0" applyFont="1" applyFill="1" applyBorder="1" applyAlignment="1" applyProtection="1">
      <alignment horizontal="center" vertical="center" shrinkToFit="1"/>
      <protection locked="0"/>
    </xf>
    <xf numFmtId="0" fontId="10" fillId="3" borderId="32" xfId="0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8" fillId="3" borderId="30" xfId="0" applyFont="1" applyFill="1" applyBorder="1" applyAlignment="1" applyProtection="1">
      <alignment horizontal="center" vertical="center"/>
      <protection locked="0"/>
    </xf>
    <xf numFmtId="0" fontId="18" fillId="4" borderId="30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3" borderId="3" xfId="0" applyFont="1" applyFill="1" applyBorder="1" applyAlignment="1" applyProtection="1">
      <alignment horizontal="center" vertical="center" shrinkToFit="1"/>
      <protection locked="0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13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87" xfId="0" applyFont="1" applyBorder="1" applyAlignment="1">
      <alignment horizontal="center" vertical="center"/>
    </xf>
    <xf numFmtId="0" fontId="33" fillId="0" borderId="88" xfId="0" applyFont="1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21" fillId="0" borderId="4" xfId="0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>
      <alignment horizontal="center" vertical="center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177" fontId="13" fillId="3" borderId="12" xfId="0" applyNumberFormat="1" applyFont="1" applyFill="1" applyBorder="1" applyAlignment="1" applyProtection="1">
      <alignment horizontal="center" vertical="center"/>
      <protection locked="0"/>
    </xf>
  </cellXfs>
  <cellStyles count="5">
    <cellStyle name="ハイパーリンク" xfId="4" builtinId="8"/>
    <cellStyle name="標準" xfId="0" builtinId="0"/>
    <cellStyle name="標準 2" xfId="1"/>
    <cellStyle name="標準 3" xfId="3"/>
    <cellStyle name="標準 4" xfId="2"/>
  </cellStyles>
  <dxfs count="12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F0"/>
      <color rgb="FFFFFFCC"/>
      <color rgb="FFFFFFFF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27215</xdr:colOff>
      <xdr:row>42</xdr:row>
      <xdr:rowOff>13608</xdr:rowOff>
    </xdr:from>
    <xdr:to>
      <xdr:col>35</xdr:col>
      <xdr:colOff>13607</xdr:colOff>
      <xdr:row>43</xdr:row>
      <xdr:rowOff>489858</xdr:rowOff>
    </xdr:to>
    <xdr:cxnSp macro="">
      <xdr:nvCxnSpPr>
        <xdr:cNvPr id="3" name="直線コネクタ 2"/>
        <xdr:cNvCxnSpPr/>
      </xdr:nvCxnSpPr>
      <xdr:spPr>
        <a:xfrm flipV="1">
          <a:off x="2544536" y="14110608"/>
          <a:ext cx="9538607" cy="80282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13608</xdr:colOff>
      <xdr:row>24</xdr:row>
      <xdr:rowOff>0</xdr:rowOff>
    </xdr:from>
    <xdr:to>
      <xdr:col>17</xdr:col>
      <xdr:colOff>326571</xdr:colOff>
      <xdr:row>25</xdr:row>
      <xdr:rowOff>312964</xdr:rowOff>
    </xdr:to>
    <xdr:cxnSp macro="">
      <xdr:nvCxnSpPr>
        <xdr:cNvPr id="6" name="直線コネクタ 5"/>
        <xdr:cNvCxnSpPr/>
      </xdr:nvCxnSpPr>
      <xdr:spPr>
        <a:xfrm flipV="1">
          <a:off x="5007429" y="8055429"/>
          <a:ext cx="1020535" cy="63953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326571</xdr:colOff>
      <xdr:row>13</xdr:row>
      <xdr:rowOff>13607</xdr:rowOff>
    </xdr:from>
    <xdr:to>
      <xdr:col>34</xdr:col>
      <xdr:colOff>340179</xdr:colOff>
      <xdr:row>16</xdr:row>
      <xdr:rowOff>299358</xdr:rowOff>
    </xdr:to>
    <xdr:cxnSp macro="">
      <xdr:nvCxnSpPr>
        <xdr:cNvPr id="4" name="直線コネクタ 3"/>
        <xdr:cNvCxnSpPr/>
      </xdr:nvCxnSpPr>
      <xdr:spPr>
        <a:xfrm flipV="1">
          <a:off x="2490107" y="4259036"/>
          <a:ext cx="9565822" cy="12654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340178</xdr:colOff>
      <xdr:row>34</xdr:row>
      <xdr:rowOff>326570</xdr:rowOff>
    </xdr:from>
    <xdr:to>
      <xdr:col>34</xdr:col>
      <xdr:colOff>285749</xdr:colOff>
      <xdr:row>36</xdr:row>
      <xdr:rowOff>285751</xdr:rowOff>
    </xdr:to>
    <xdr:cxnSp macro="">
      <xdr:nvCxnSpPr>
        <xdr:cNvPr id="7" name="直線コネクタ 6"/>
        <xdr:cNvCxnSpPr/>
      </xdr:nvCxnSpPr>
      <xdr:spPr>
        <a:xfrm flipV="1">
          <a:off x="2503714" y="11810999"/>
          <a:ext cx="9497785" cy="61232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16329</xdr:colOff>
      <xdr:row>39</xdr:row>
      <xdr:rowOff>16328</xdr:rowOff>
    </xdr:from>
    <xdr:to>
      <xdr:col>34</xdr:col>
      <xdr:colOff>315685</xdr:colOff>
      <xdr:row>40</xdr:row>
      <xdr:rowOff>302080</xdr:rowOff>
    </xdr:to>
    <xdr:cxnSp macro="">
      <xdr:nvCxnSpPr>
        <xdr:cNvPr id="8" name="直線コネクタ 7"/>
        <xdr:cNvCxnSpPr/>
      </xdr:nvCxnSpPr>
      <xdr:spPr>
        <a:xfrm flipV="1">
          <a:off x="2533650" y="13133614"/>
          <a:ext cx="9497785" cy="61232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V57"/>
  <sheetViews>
    <sheetView showGridLines="0" tabSelected="1" view="pageBreakPreview" topLeftCell="B1" zoomScale="70" zoomScaleNormal="80" zoomScaleSheetLayoutView="70" workbookViewId="0">
      <selection activeCell="T20" sqref="T20:U20"/>
    </sheetView>
  </sheetViews>
  <sheetFormatPr defaultRowHeight="13.5"/>
  <cols>
    <col min="1" max="1" width="0" hidden="1" customWidth="1"/>
    <col min="2" max="2" width="5.125" customWidth="1"/>
    <col min="3" max="35" width="4.625" customWidth="1"/>
    <col min="36" max="36" width="7" customWidth="1"/>
    <col min="37" max="37" width="25.375" style="109" customWidth="1"/>
    <col min="38" max="38" width="17.75" style="109" customWidth="1"/>
    <col min="39" max="39" width="4.25" style="77" customWidth="1"/>
    <col min="40" max="40" width="8.5" bestFit="1" customWidth="1"/>
    <col min="41" max="41" width="3.875" bestFit="1" customWidth="1"/>
    <col min="42" max="43" width="6" bestFit="1" customWidth="1"/>
    <col min="44" max="45" width="11.75" customWidth="1"/>
    <col min="46" max="47" width="12.25" customWidth="1"/>
    <col min="48" max="48" width="11.75" customWidth="1"/>
  </cols>
  <sheetData>
    <row r="1" spans="2:48" ht="25.5" customHeight="1">
      <c r="B1" s="220" t="s">
        <v>0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37"/>
      <c r="AK1" s="216" t="s">
        <v>166</v>
      </c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</row>
    <row r="2" spans="2:48" ht="25.5" customHeight="1">
      <c r="B2" s="221" t="s">
        <v>138</v>
      </c>
      <c r="C2" s="221"/>
      <c r="D2" s="221"/>
      <c r="E2" s="221"/>
      <c r="F2" s="221"/>
      <c r="G2" s="221"/>
      <c r="H2" s="221"/>
      <c r="I2" s="221"/>
      <c r="J2" s="13" t="s">
        <v>1</v>
      </c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K2" s="109" t="s">
        <v>131</v>
      </c>
      <c r="AL2" s="109" t="s">
        <v>165</v>
      </c>
    </row>
    <row r="3" spans="2:48" ht="25.5" customHeight="1"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7" t="s">
        <v>2</v>
      </c>
      <c r="W3" s="27"/>
      <c r="X3" s="27"/>
      <c r="Y3" s="224" t="s">
        <v>3</v>
      </c>
      <c r="Z3" s="225"/>
      <c r="AA3" s="226"/>
      <c r="AB3" s="226"/>
      <c r="AC3" s="36" t="s">
        <v>4</v>
      </c>
      <c r="AD3" s="226"/>
      <c r="AE3" s="226"/>
      <c r="AF3" s="36" t="s">
        <v>5</v>
      </c>
      <c r="AG3" s="226"/>
      <c r="AH3" s="226"/>
      <c r="AI3" s="36" t="s">
        <v>6</v>
      </c>
      <c r="AK3" s="110" t="str">
        <f>IF(AND(AA3&lt;&gt;"",AD3&lt;&gt;"",AG3&lt;&gt;""),"　","「証明日」は必須")</f>
        <v>「証明日」は必須</v>
      </c>
      <c r="AL3" s="111"/>
      <c r="AM3" s="78"/>
    </row>
    <row r="4" spans="2:48" ht="25.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7" t="s">
        <v>7</v>
      </c>
      <c r="W4" s="227"/>
      <c r="X4" s="227"/>
      <c r="Y4" s="227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K4" s="110" t="str">
        <f>IF(Z4="","「事業所名」は必須","　")</f>
        <v>「事業所名」は必須</v>
      </c>
    </row>
    <row r="5" spans="2:48" ht="25.5" customHeight="1"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7" t="s">
        <v>8</v>
      </c>
      <c r="W5" s="227"/>
      <c r="X5" s="227"/>
      <c r="Y5" s="227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K5" s="110" t="str">
        <f>IF(Z5="","「代表者名」は必須","　")</f>
        <v>「代表者名」は必須</v>
      </c>
    </row>
    <row r="6" spans="2:48" ht="25.5" customHeight="1"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49"/>
      <c r="Q6" s="49"/>
      <c r="R6" s="49"/>
      <c r="S6" s="49"/>
      <c r="T6" s="49"/>
      <c r="U6" s="49"/>
      <c r="V6" s="227" t="s">
        <v>127</v>
      </c>
      <c r="W6" s="227"/>
      <c r="X6" s="227"/>
      <c r="Y6" s="227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K6" s="110" t="str">
        <f>IF(Z6="","「所在地」は必須","　")</f>
        <v>「所在地」は必須</v>
      </c>
    </row>
    <row r="7" spans="2:48" ht="25.5" customHeight="1">
      <c r="B7" s="234"/>
      <c r="C7" s="234"/>
      <c r="D7" s="234"/>
      <c r="E7" s="235"/>
      <c r="F7" s="235"/>
      <c r="G7" s="236"/>
      <c r="H7" s="236"/>
      <c r="I7" s="71"/>
      <c r="J7" s="236"/>
      <c r="K7" s="236"/>
      <c r="L7" s="71"/>
      <c r="M7" s="236"/>
      <c r="N7" s="236"/>
      <c r="O7" s="71"/>
      <c r="P7" s="49"/>
      <c r="Q7" s="49"/>
      <c r="R7" s="49"/>
      <c r="S7" s="49"/>
      <c r="T7" s="49"/>
      <c r="U7" s="49"/>
      <c r="V7" s="227" t="s">
        <v>9</v>
      </c>
      <c r="W7" s="227"/>
      <c r="X7" s="227"/>
      <c r="Y7" s="70"/>
      <c r="Z7" s="229"/>
      <c r="AA7" s="229"/>
      <c r="AB7" s="35" t="s">
        <v>128</v>
      </c>
      <c r="AC7" s="229"/>
      <c r="AD7" s="229"/>
      <c r="AE7" s="229"/>
      <c r="AF7" s="35" t="s">
        <v>128</v>
      </c>
      <c r="AG7" s="229"/>
      <c r="AH7" s="229"/>
      <c r="AI7" s="229"/>
      <c r="AK7" s="110" t="str">
        <f>IF(AND(Z7&lt;&gt;"",AC7&lt;&gt;"",AG7&lt;&gt;""),"　","「電話番号」は必須")</f>
        <v>「電話番号」は必須</v>
      </c>
      <c r="AL7" s="111"/>
      <c r="AM7" s="78"/>
    </row>
    <row r="8" spans="2:48" ht="25.5" customHeight="1"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49"/>
      <c r="Q8" s="49"/>
      <c r="R8" s="49"/>
      <c r="S8" s="49"/>
      <c r="T8" s="49"/>
      <c r="U8" s="49"/>
      <c r="V8" s="231" t="s">
        <v>10</v>
      </c>
      <c r="W8" s="231"/>
      <c r="X8" s="231"/>
      <c r="Y8" s="231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K8" s="110" t="str">
        <f>IF(Z8="","「担当者名」は必須","　")</f>
        <v>「担当者名」は必須</v>
      </c>
    </row>
    <row r="9" spans="2:48" ht="25.5" customHeight="1">
      <c r="B9" s="234"/>
      <c r="C9" s="234"/>
      <c r="D9" s="234"/>
      <c r="E9" s="234"/>
      <c r="F9" s="249"/>
      <c r="G9" s="249"/>
      <c r="H9" s="50"/>
      <c r="I9" s="249"/>
      <c r="J9" s="249"/>
      <c r="K9" s="249"/>
      <c r="L9" s="50"/>
      <c r="M9" s="249"/>
      <c r="N9" s="249"/>
      <c r="O9" s="249"/>
      <c r="P9" s="49"/>
      <c r="Q9" s="49"/>
      <c r="R9" s="49"/>
      <c r="S9" s="49"/>
      <c r="T9" s="49"/>
      <c r="U9" s="49"/>
      <c r="V9" s="227" t="s">
        <v>11</v>
      </c>
      <c r="W9" s="227"/>
      <c r="X9" s="227"/>
      <c r="Y9" s="227"/>
      <c r="Z9" s="229"/>
      <c r="AA9" s="229"/>
      <c r="AB9" s="35" t="s">
        <v>129</v>
      </c>
      <c r="AC9" s="229"/>
      <c r="AD9" s="229"/>
      <c r="AE9" s="229"/>
      <c r="AF9" s="35" t="s">
        <v>130</v>
      </c>
      <c r="AG9" s="229"/>
      <c r="AH9" s="229"/>
      <c r="AI9" s="229"/>
      <c r="AK9" s="110" t="str">
        <f>IF(AND(Z9&lt;&gt;"",AC9&lt;&gt;"",AG9&lt;&gt;""),"　","「記載者連絡先」は必須")</f>
        <v>「記載者連絡先」は必須</v>
      </c>
      <c r="AL9" s="111"/>
      <c r="AM9" s="78"/>
    </row>
    <row r="10" spans="2:48" ht="25.5" customHeight="1">
      <c r="B10" s="3" t="s">
        <v>12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9"/>
      <c r="Q10" s="49"/>
      <c r="R10" s="49"/>
      <c r="S10" s="49"/>
      <c r="T10" s="49"/>
      <c r="U10" s="49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</row>
    <row r="11" spans="2:48" ht="25.5" customHeight="1">
      <c r="B11" s="12" t="s">
        <v>13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2:48" ht="25.5" customHeight="1" thickBot="1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2:48" ht="25.5" customHeight="1" thickBot="1">
      <c r="B13" s="76" t="s">
        <v>14</v>
      </c>
      <c r="C13" s="238" t="s">
        <v>15</v>
      </c>
      <c r="D13" s="239"/>
      <c r="E13" s="239"/>
      <c r="F13" s="239"/>
      <c r="G13" s="239"/>
      <c r="H13" s="240"/>
      <c r="I13" s="238" t="s">
        <v>16</v>
      </c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41"/>
      <c r="AI13" s="240"/>
    </row>
    <row r="14" spans="2:48" ht="20.25" customHeight="1">
      <c r="B14" s="242">
        <v>1</v>
      </c>
      <c r="C14" s="245" t="s">
        <v>17</v>
      </c>
      <c r="D14" s="245"/>
      <c r="E14" s="245"/>
      <c r="F14" s="245"/>
      <c r="G14" s="245"/>
      <c r="H14" s="245"/>
      <c r="I14" s="150" t="s">
        <v>96</v>
      </c>
      <c r="J14" s="151" t="s">
        <v>76</v>
      </c>
      <c r="K14" s="151"/>
      <c r="L14" s="151"/>
      <c r="M14" s="152" t="s">
        <v>96</v>
      </c>
      <c r="N14" s="151" t="s">
        <v>77</v>
      </c>
      <c r="O14" s="151"/>
      <c r="P14" s="151"/>
      <c r="Q14" s="152" t="s">
        <v>96</v>
      </c>
      <c r="R14" s="151" t="s">
        <v>78</v>
      </c>
      <c r="S14" s="151"/>
      <c r="T14" s="151"/>
      <c r="U14" s="151"/>
      <c r="V14" s="151"/>
      <c r="W14" s="152" t="s">
        <v>96</v>
      </c>
      <c r="X14" s="151" t="s">
        <v>79</v>
      </c>
      <c r="Y14" s="151"/>
      <c r="Z14" s="152" t="s">
        <v>96</v>
      </c>
      <c r="AA14" s="151" t="s">
        <v>80</v>
      </c>
      <c r="AB14" s="151"/>
      <c r="AC14" s="152" t="s">
        <v>96</v>
      </c>
      <c r="AD14" s="151" t="s">
        <v>81</v>
      </c>
      <c r="AE14" s="151"/>
      <c r="AF14" s="151"/>
      <c r="AG14" s="151"/>
      <c r="AH14" s="151"/>
      <c r="AI14" s="153"/>
    </row>
    <row r="15" spans="2:48" ht="20.25" customHeight="1">
      <c r="B15" s="243"/>
      <c r="C15" s="246"/>
      <c r="D15" s="246"/>
      <c r="E15" s="246"/>
      <c r="F15" s="246"/>
      <c r="G15" s="246"/>
      <c r="H15" s="246"/>
      <c r="I15" s="154" t="s">
        <v>96</v>
      </c>
      <c r="J15" s="155" t="s">
        <v>82</v>
      </c>
      <c r="K15" s="155"/>
      <c r="L15" s="155"/>
      <c r="M15" s="156" t="s">
        <v>96</v>
      </c>
      <c r="N15" s="155" t="s">
        <v>83</v>
      </c>
      <c r="O15" s="155"/>
      <c r="P15" s="155"/>
      <c r="Q15" s="156" t="s">
        <v>96</v>
      </c>
      <c r="R15" s="155" t="s">
        <v>84</v>
      </c>
      <c r="S15" s="155"/>
      <c r="T15" s="155"/>
      <c r="U15" s="155"/>
      <c r="V15" s="155"/>
      <c r="W15" s="156" t="s">
        <v>96</v>
      </c>
      <c r="X15" s="155" t="s">
        <v>85</v>
      </c>
      <c r="Y15" s="155"/>
      <c r="Z15" s="155"/>
      <c r="AA15" s="155"/>
      <c r="AB15" s="155"/>
      <c r="AC15" s="156" t="s">
        <v>96</v>
      </c>
      <c r="AD15" s="155" t="s">
        <v>86</v>
      </c>
      <c r="AE15" s="155"/>
      <c r="AF15" s="155"/>
      <c r="AG15" s="155"/>
      <c r="AH15" s="155"/>
      <c r="AI15" s="157"/>
      <c r="AK15" s="111"/>
    </row>
    <row r="16" spans="2:48" ht="20.25" customHeight="1">
      <c r="B16" s="243"/>
      <c r="C16" s="246"/>
      <c r="D16" s="246"/>
      <c r="E16" s="246"/>
      <c r="F16" s="246"/>
      <c r="G16" s="246"/>
      <c r="H16" s="246"/>
      <c r="I16" s="154" t="s">
        <v>96</v>
      </c>
      <c r="J16" s="155" t="s">
        <v>87</v>
      </c>
      <c r="K16" s="155"/>
      <c r="L16" s="155"/>
      <c r="M16" s="155"/>
      <c r="N16" s="155"/>
      <c r="O16" s="155"/>
      <c r="P16" s="155"/>
      <c r="Q16" s="156" t="s">
        <v>96</v>
      </c>
      <c r="R16" s="155" t="s">
        <v>88</v>
      </c>
      <c r="S16" s="155"/>
      <c r="T16" s="155"/>
      <c r="U16" s="155"/>
      <c r="V16" s="155"/>
      <c r="W16" s="156" t="s">
        <v>96</v>
      </c>
      <c r="X16" s="155" t="s">
        <v>89</v>
      </c>
      <c r="Y16" s="155"/>
      <c r="Z16" s="155"/>
      <c r="AA16" s="155"/>
      <c r="AB16" s="155"/>
      <c r="AC16" s="155"/>
      <c r="AD16" s="156" t="s">
        <v>96</v>
      </c>
      <c r="AE16" s="155" t="s">
        <v>90</v>
      </c>
      <c r="AF16" s="155"/>
      <c r="AG16" s="155"/>
      <c r="AH16" s="155"/>
      <c r="AI16" s="157"/>
      <c r="AK16" s="111"/>
    </row>
    <row r="17" spans="2:48" ht="20.25" customHeight="1" thickBot="1">
      <c r="B17" s="244"/>
      <c r="C17" s="247"/>
      <c r="D17" s="247"/>
      <c r="E17" s="247"/>
      <c r="F17" s="247"/>
      <c r="G17" s="247"/>
      <c r="H17" s="247"/>
      <c r="I17" s="158" t="s">
        <v>96</v>
      </c>
      <c r="J17" s="159" t="s">
        <v>93</v>
      </c>
      <c r="K17" s="159"/>
      <c r="L17" s="159"/>
      <c r="M17" s="159"/>
      <c r="N17" s="160" t="s">
        <v>96</v>
      </c>
      <c r="O17" s="159" t="s">
        <v>91</v>
      </c>
      <c r="P17" s="159"/>
      <c r="Q17" s="159"/>
      <c r="R17" s="159"/>
      <c r="S17" s="160" t="s">
        <v>96</v>
      </c>
      <c r="T17" s="159" t="s">
        <v>92</v>
      </c>
      <c r="U17" s="159"/>
      <c r="V17" s="159"/>
      <c r="W17" s="160" t="s">
        <v>96</v>
      </c>
      <c r="X17" s="159" t="s">
        <v>94</v>
      </c>
      <c r="Y17" s="161"/>
      <c r="Z17" s="248"/>
      <c r="AA17" s="248"/>
      <c r="AB17" s="248"/>
      <c r="AC17" s="248"/>
      <c r="AD17" s="248"/>
      <c r="AE17" s="248"/>
      <c r="AF17" s="248"/>
      <c r="AG17" s="159" t="s">
        <v>18</v>
      </c>
      <c r="AH17" s="161"/>
      <c r="AI17" s="162"/>
      <c r="AK17" s="111"/>
    </row>
    <row r="18" spans="2:48" ht="25.5" customHeight="1">
      <c r="B18" s="261">
        <v>2</v>
      </c>
      <c r="C18" s="275" t="s">
        <v>19</v>
      </c>
      <c r="D18" s="264"/>
      <c r="E18" s="264"/>
      <c r="F18" s="264"/>
      <c r="G18" s="264"/>
      <c r="H18" s="265"/>
      <c r="I18" s="276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8"/>
      <c r="AA18" s="29"/>
      <c r="AB18" s="30"/>
      <c r="AC18" s="30"/>
      <c r="AD18" s="30"/>
      <c r="AE18" s="30"/>
      <c r="AF18" s="30"/>
      <c r="AG18" s="30"/>
      <c r="AH18" s="30"/>
      <c r="AI18" s="31"/>
      <c r="AK18" s="110" t="str">
        <f>IF(I18="","「フリガナ」は必須","　")</f>
        <v>「フリガナ」は必須</v>
      </c>
    </row>
    <row r="19" spans="2:48" ht="33.75" customHeight="1" thickBot="1">
      <c r="B19" s="207"/>
      <c r="C19" s="279" t="s">
        <v>20</v>
      </c>
      <c r="D19" s="280"/>
      <c r="E19" s="280"/>
      <c r="F19" s="280"/>
      <c r="G19" s="280"/>
      <c r="H19" s="281"/>
      <c r="I19" s="282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4" t="s">
        <v>21</v>
      </c>
      <c r="AB19" s="285"/>
      <c r="AC19" s="250"/>
      <c r="AD19" s="251"/>
      <c r="AE19" s="32" t="s">
        <v>22</v>
      </c>
      <c r="AF19" s="34"/>
      <c r="AG19" s="32" t="s">
        <v>5</v>
      </c>
      <c r="AH19" s="34"/>
      <c r="AI19" s="33" t="s">
        <v>23</v>
      </c>
      <c r="AK19" s="110" t="str">
        <f>IF(I19="","「本人氏名」は必須","　")</f>
        <v>「本人氏名」は必須</v>
      </c>
      <c r="AL19" s="110" t="str">
        <f>IF(AND(AC19&lt;&gt;"",AF19&lt;&gt;"",AH19&lt;&gt;""),"　","「生年月日」は必須")</f>
        <v>「生年月日」は必須</v>
      </c>
      <c r="AU19" s="147"/>
    </row>
    <row r="20" spans="2:48" ht="33.75" customHeight="1" thickBot="1">
      <c r="B20" s="67">
        <v>3</v>
      </c>
      <c r="C20" s="252" t="s">
        <v>24</v>
      </c>
      <c r="D20" s="253"/>
      <c r="E20" s="253"/>
      <c r="F20" s="253"/>
      <c r="G20" s="253"/>
      <c r="H20" s="254"/>
      <c r="I20" s="89" t="s">
        <v>96</v>
      </c>
      <c r="J20" s="96" t="s">
        <v>99</v>
      </c>
      <c r="K20" s="91" t="s">
        <v>96</v>
      </c>
      <c r="L20" s="97" t="s">
        <v>100</v>
      </c>
      <c r="M20" s="255" t="s">
        <v>25</v>
      </c>
      <c r="N20" s="256"/>
      <c r="O20" s="256"/>
      <c r="P20" s="256"/>
      <c r="Q20" s="256"/>
      <c r="R20" s="256"/>
      <c r="S20" s="257"/>
      <c r="T20" s="258"/>
      <c r="U20" s="259"/>
      <c r="V20" s="5" t="s">
        <v>4</v>
      </c>
      <c r="W20" s="68"/>
      <c r="X20" s="5" t="s">
        <v>5</v>
      </c>
      <c r="Y20" s="68"/>
      <c r="Z20" s="5" t="s">
        <v>6</v>
      </c>
      <c r="AA20" s="5" t="s">
        <v>26</v>
      </c>
      <c r="AB20" s="259"/>
      <c r="AC20" s="260"/>
      <c r="AD20" s="5" t="s">
        <v>4</v>
      </c>
      <c r="AE20" s="68"/>
      <c r="AF20" s="5" t="s">
        <v>5</v>
      </c>
      <c r="AG20" s="68"/>
      <c r="AH20" s="5" t="s">
        <v>6</v>
      </c>
      <c r="AI20" s="6"/>
      <c r="AK20" s="110" t="str">
        <f>IF(AND(T20&lt;&gt;"",W20&lt;&gt;"",Y20&lt;&gt;""),"　","雇用開始日は必須")</f>
        <v>雇用開始日は必須</v>
      </c>
      <c r="AL20" s="116"/>
      <c r="AS20" s="148">
        <f>(W25*60+AA25)/24/60</f>
        <v>0</v>
      </c>
      <c r="AT20" s="149" t="str">
        <f>IF(AS20=AT27,"OK","BATU")</f>
        <v>OK</v>
      </c>
      <c r="AU20" s="149" t="str">
        <f>IF(AV20=AU27,"OK","BATU")</f>
        <v>OK</v>
      </c>
      <c r="AV20" s="149">
        <f>AG25/24/60</f>
        <v>0</v>
      </c>
    </row>
    <row r="21" spans="2:48" ht="25.5" customHeight="1" thickBot="1">
      <c r="B21" s="261">
        <v>4</v>
      </c>
      <c r="C21" s="263" t="s">
        <v>27</v>
      </c>
      <c r="D21" s="264"/>
      <c r="E21" s="264"/>
      <c r="F21" s="264"/>
      <c r="G21" s="264"/>
      <c r="H21" s="265"/>
      <c r="I21" s="269" t="s">
        <v>28</v>
      </c>
      <c r="J21" s="270"/>
      <c r="K21" s="270"/>
      <c r="L21" s="271"/>
      <c r="M21" s="272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4"/>
      <c r="AK21" s="110" t="str">
        <f>IF(M21="","「名称」は必須","　")</f>
        <v>「名称」は必須</v>
      </c>
    </row>
    <row r="22" spans="2:48" ht="25.5" customHeight="1" thickBot="1">
      <c r="B22" s="262"/>
      <c r="C22" s="266"/>
      <c r="D22" s="267"/>
      <c r="E22" s="267"/>
      <c r="F22" s="267"/>
      <c r="G22" s="267"/>
      <c r="H22" s="268"/>
      <c r="I22" s="269" t="s">
        <v>29</v>
      </c>
      <c r="J22" s="270"/>
      <c r="K22" s="270"/>
      <c r="L22" s="271"/>
      <c r="M22" s="272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4"/>
      <c r="AK22" s="110" t="str">
        <f>IF(M22="","「住所」は必須","　")</f>
        <v>「住所」は必須</v>
      </c>
      <c r="AN22" s="405" t="s">
        <v>151</v>
      </c>
      <c r="AO22" s="406"/>
      <c r="AP22" s="406"/>
      <c r="AQ22" s="406"/>
      <c r="AR22" s="406"/>
      <c r="AS22" s="406"/>
      <c r="AT22" s="406"/>
      <c r="AU22" s="406"/>
      <c r="AV22" s="407"/>
    </row>
    <row r="23" spans="2:48" ht="25.5" customHeight="1">
      <c r="B23" s="261">
        <v>5</v>
      </c>
      <c r="C23" s="263" t="s">
        <v>30</v>
      </c>
      <c r="D23" s="264"/>
      <c r="E23" s="264"/>
      <c r="F23" s="264"/>
      <c r="G23" s="264"/>
      <c r="H23" s="265"/>
      <c r="I23" s="84" t="s">
        <v>96</v>
      </c>
      <c r="J23" s="85" t="s">
        <v>106</v>
      </c>
      <c r="K23" s="85"/>
      <c r="L23" s="86" t="s">
        <v>96</v>
      </c>
      <c r="M23" s="87" t="s">
        <v>107</v>
      </c>
      <c r="N23" s="87"/>
      <c r="O23" s="87"/>
      <c r="P23" s="87"/>
      <c r="Q23" s="86" t="s">
        <v>96</v>
      </c>
      <c r="R23" s="87" t="s">
        <v>108</v>
      </c>
      <c r="S23" s="87"/>
      <c r="T23" s="86" t="s">
        <v>96</v>
      </c>
      <c r="U23" s="87" t="s">
        <v>109</v>
      </c>
      <c r="V23" s="87"/>
      <c r="W23" s="86" t="s">
        <v>96</v>
      </c>
      <c r="X23" s="87" t="s">
        <v>110</v>
      </c>
      <c r="Y23" s="87"/>
      <c r="Z23" s="87"/>
      <c r="AA23" s="87"/>
      <c r="AB23" s="86" t="s">
        <v>96</v>
      </c>
      <c r="AC23" s="87" t="s">
        <v>111</v>
      </c>
      <c r="AD23" s="87"/>
      <c r="AE23" s="87"/>
      <c r="AF23" s="87"/>
      <c r="AG23" s="86" t="s">
        <v>96</v>
      </c>
      <c r="AH23" s="87" t="s">
        <v>112</v>
      </c>
      <c r="AI23" s="88"/>
      <c r="AK23" s="110" t="s">
        <v>133</v>
      </c>
      <c r="AN23" s="122"/>
      <c r="AO23" s="124" t="s">
        <v>149</v>
      </c>
      <c r="AP23" s="124" t="s">
        <v>139</v>
      </c>
      <c r="AQ23" s="124" t="s">
        <v>140</v>
      </c>
      <c r="AR23" s="124" t="s">
        <v>145</v>
      </c>
      <c r="AS23" s="124" t="s">
        <v>146</v>
      </c>
      <c r="AT23" s="124" t="s">
        <v>147</v>
      </c>
      <c r="AU23" s="127" t="s">
        <v>148</v>
      </c>
      <c r="AV23" s="128" t="s">
        <v>159</v>
      </c>
    </row>
    <row r="24" spans="2:48" ht="25.5" customHeight="1" thickBot="1">
      <c r="B24" s="207"/>
      <c r="C24" s="292"/>
      <c r="D24" s="293"/>
      <c r="E24" s="293"/>
      <c r="F24" s="293"/>
      <c r="G24" s="293"/>
      <c r="H24" s="294"/>
      <c r="I24" s="89" t="s">
        <v>96</v>
      </c>
      <c r="J24" s="90" t="s">
        <v>113</v>
      </c>
      <c r="K24" s="90"/>
      <c r="L24" s="91" t="s">
        <v>96</v>
      </c>
      <c r="M24" s="92" t="s">
        <v>114</v>
      </c>
      <c r="N24" s="92"/>
      <c r="O24" s="92"/>
      <c r="P24" s="92"/>
      <c r="Q24" s="91" t="s">
        <v>96</v>
      </c>
      <c r="R24" s="92" t="s">
        <v>115</v>
      </c>
      <c r="S24" s="92"/>
      <c r="T24" s="93"/>
      <c r="U24" s="91" t="s">
        <v>96</v>
      </c>
      <c r="V24" s="92" t="s">
        <v>116</v>
      </c>
      <c r="W24" s="91" t="s">
        <v>96</v>
      </c>
      <c r="X24" s="92" t="s">
        <v>117</v>
      </c>
      <c r="Y24" s="92"/>
      <c r="Z24" s="92"/>
      <c r="AA24" s="91" t="s">
        <v>96</v>
      </c>
      <c r="AB24" s="92" t="s">
        <v>118</v>
      </c>
      <c r="AC24" s="94"/>
      <c r="AD24" s="295"/>
      <c r="AE24" s="295"/>
      <c r="AF24" s="295"/>
      <c r="AG24" s="295"/>
      <c r="AH24" s="295"/>
      <c r="AI24" s="95" t="s">
        <v>31</v>
      </c>
      <c r="AK24" s="112" t="s">
        <v>132</v>
      </c>
      <c r="AN24" s="125" t="s">
        <v>42</v>
      </c>
      <c r="AO24" s="129">
        <f>COUNTIF(I26:M26,"☑")</f>
        <v>0</v>
      </c>
      <c r="AP24" s="130">
        <f>TIME(K28,N28,0)</f>
        <v>0</v>
      </c>
      <c r="AQ24" s="130">
        <f>TIME(T28,W28,0)</f>
        <v>0</v>
      </c>
      <c r="AR24" s="130">
        <f>AQ24-AP24+IF(AP24&gt;=AQ24,1)</f>
        <v>1</v>
      </c>
      <c r="AS24" s="130">
        <f>AR24*AO24</f>
        <v>0</v>
      </c>
      <c r="AT24" s="130">
        <f>AS24*4</f>
        <v>0</v>
      </c>
      <c r="AU24" s="141">
        <f>(TIME(0,AC28,0)*AO24*4)</f>
        <v>0</v>
      </c>
      <c r="AV24" s="131">
        <f>(TIME(0,AC28,0)*AO24)</f>
        <v>0</v>
      </c>
    </row>
    <row r="25" spans="2:48" ht="25.5" customHeight="1">
      <c r="B25" s="296">
        <v>6</v>
      </c>
      <c r="C25" s="252" t="s">
        <v>32</v>
      </c>
      <c r="D25" s="253"/>
      <c r="E25" s="253"/>
      <c r="F25" s="253"/>
      <c r="G25" s="253"/>
      <c r="H25" s="254"/>
      <c r="I25" s="80" t="s">
        <v>74</v>
      </c>
      <c r="J25" s="81" t="s">
        <v>75</v>
      </c>
      <c r="K25" s="81" t="s">
        <v>101</v>
      </c>
      <c r="L25" s="81" t="s">
        <v>102</v>
      </c>
      <c r="M25" s="81" t="s">
        <v>103</v>
      </c>
      <c r="N25" s="81" t="s">
        <v>104</v>
      </c>
      <c r="O25" s="81" t="s">
        <v>23</v>
      </c>
      <c r="P25" s="305" t="s">
        <v>105</v>
      </c>
      <c r="Q25" s="305"/>
      <c r="R25" s="306"/>
      <c r="S25" s="307" t="s">
        <v>33</v>
      </c>
      <c r="T25" s="308"/>
      <c r="U25" s="311" t="s">
        <v>34</v>
      </c>
      <c r="V25" s="286"/>
      <c r="W25" s="288"/>
      <c r="X25" s="288"/>
      <c r="Y25" s="286" t="s">
        <v>35</v>
      </c>
      <c r="Z25" s="286"/>
      <c r="AA25" s="288"/>
      <c r="AB25" s="288"/>
      <c r="AC25" s="286" t="s">
        <v>36</v>
      </c>
      <c r="AD25" s="286" t="s">
        <v>37</v>
      </c>
      <c r="AE25" s="286"/>
      <c r="AF25" s="286"/>
      <c r="AG25" s="288"/>
      <c r="AH25" s="288"/>
      <c r="AI25" s="290" t="s">
        <v>38</v>
      </c>
      <c r="AK25" s="110" t="s">
        <v>134</v>
      </c>
      <c r="AM25" s="79"/>
      <c r="AN25" s="125" t="s">
        <v>44</v>
      </c>
      <c r="AO25" s="129">
        <f>COUNTIF(N26,"☑")</f>
        <v>0</v>
      </c>
      <c r="AP25" s="130">
        <f>TIME(K29,N29,0)</f>
        <v>0</v>
      </c>
      <c r="AQ25" s="130">
        <f>TIME(T29,W29,0)</f>
        <v>0</v>
      </c>
      <c r="AR25" s="130">
        <f>AQ25-AP25+IF(AP25&gt;=AQ25,1)</f>
        <v>1</v>
      </c>
      <c r="AS25" s="130">
        <f t="shared" ref="AS25:AS26" si="0">AR25*AO25</f>
        <v>0</v>
      </c>
      <c r="AT25" s="130">
        <f t="shared" ref="AT25:AT26" si="1">AS25*4</f>
        <v>0</v>
      </c>
      <c r="AU25" s="141">
        <f>(TIME(0,AC29,0)*AO25*4)</f>
        <v>0</v>
      </c>
      <c r="AV25" s="131">
        <f>(TIME(0,AC29,0)*AO25)</f>
        <v>0</v>
      </c>
    </row>
    <row r="26" spans="2:48" ht="25.5" customHeight="1">
      <c r="B26" s="297"/>
      <c r="C26" s="299"/>
      <c r="D26" s="300"/>
      <c r="E26" s="300"/>
      <c r="F26" s="300"/>
      <c r="G26" s="300"/>
      <c r="H26" s="301"/>
      <c r="I26" s="82" t="s">
        <v>96</v>
      </c>
      <c r="J26" s="83" t="s">
        <v>96</v>
      </c>
      <c r="K26" s="83" t="s">
        <v>96</v>
      </c>
      <c r="L26" s="83" t="s">
        <v>96</v>
      </c>
      <c r="M26" s="83" t="s">
        <v>96</v>
      </c>
      <c r="N26" s="83" t="s">
        <v>96</v>
      </c>
      <c r="O26" s="83" t="s">
        <v>96</v>
      </c>
      <c r="P26" s="313" t="s">
        <v>96</v>
      </c>
      <c r="Q26" s="313"/>
      <c r="R26" s="314"/>
      <c r="S26" s="309"/>
      <c r="T26" s="310"/>
      <c r="U26" s="312"/>
      <c r="V26" s="287"/>
      <c r="W26" s="289"/>
      <c r="X26" s="289"/>
      <c r="Y26" s="287"/>
      <c r="Z26" s="287"/>
      <c r="AA26" s="289"/>
      <c r="AB26" s="289"/>
      <c r="AC26" s="287"/>
      <c r="AD26" s="287"/>
      <c r="AE26" s="287"/>
      <c r="AF26" s="287"/>
      <c r="AG26" s="289"/>
      <c r="AH26" s="289"/>
      <c r="AI26" s="291"/>
      <c r="AK26" s="110" t="str">
        <f>IF(AND(W25&lt;&gt;"",AA25&lt;&gt;"",AG25&lt;&gt;"")," ","「合計時間」は必須")</f>
        <v>「合計時間」は必須</v>
      </c>
      <c r="AM26" s="79"/>
      <c r="AN26" s="125" t="s">
        <v>150</v>
      </c>
      <c r="AO26" s="129">
        <f>COUNTIF(O26,"☑")</f>
        <v>0</v>
      </c>
      <c r="AP26" s="130">
        <f>TIME(K30,N30,0)</f>
        <v>0</v>
      </c>
      <c r="AQ26" s="130">
        <f>TIME(T30,W30,0)</f>
        <v>0</v>
      </c>
      <c r="AR26" s="130">
        <f>AQ26-AP26+IF(AP26&gt;=AQ26,1)</f>
        <v>1</v>
      </c>
      <c r="AS26" s="130">
        <f t="shared" si="0"/>
        <v>0</v>
      </c>
      <c r="AT26" s="130">
        <f t="shared" si="1"/>
        <v>0</v>
      </c>
      <c r="AU26" s="130">
        <f>(TIME(0,AC30,0)*AO26*4)</f>
        <v>0</v>
      </c>
      <c r="AV26" s="131">
        <f>(TIME(0,AC30,0)*AO26)</f>
        <v>0</v>
      </c>
    </row>
    <row r="27" spans="2:48" ht="25.5" customHeight="1">
      <c r="B27" s="297"/>
      <c r="C27" s="299"/>
      <c r="D27" s="300"/>
      <c r="E27" s="300"/>
      <c r="F27" s="300"/>
      <c r="G27" s="300"/>
      <c r="H27" s="301"/>
      <c r="I27" s="315" t="s">
        <v>39</v>
      </c>
      <c r="J27" s="316"/>
      <c r="K27" s="316"/>
      <c r="L27" s="316"/>
      <c r="M27" s="316"/>
      <c r="N27" s="317"/>
      <c r="O27" s="318" t="s">
        <v>34</v>
      </c>
      <c r="P27" s="319"/>
      <c r="Q27" s="320"/>
      <c r="R27" s="321"/>
      <c r="S27" s="321"/>
      <c r="T27" s="26" t="s">
        <v>6</v>
      </c>
      <c r="U27" s="322" t="s">
        <v>40</v>
      </c>
      <c r="V27" s="316"/>
      <c r="W27" s="316"/>
      <c r="X27" s="316"/>
      <c r="Y27" s="316"/>
      <c r="Z27" s="317"/>
      <c r="AA27" s="318" t="s">
        <v>41</v>
      </c>
      <c r="AB27" s="319"/>
      <c r="AC27" s="320"/>
      <c r="AD27" s="320"/>
      <c r="AE27" s="320"/>
      <c r="AF27" s="73" t="s">
        <v>6</v>
      </c>
      <c r="AG27" s="323"/>
      <c r="AH27" s="323"/>
      <c r="AI27" s="324"/>
      <c r="AK27" s="110" t="str">
        <f>IF(AND(Q27&lt;&gt;"",AC27&lt;&gt;""),"　","就労日数は必須")</f>
        <v>就労日数は必須</v>
      </c>
      <c r="AL27" s="111"/>
      <c r="AM27" s="79"/>
      <c r="AN27" s="125" t="s">
        <v>154</v>
      </c>
      <c r="AO27" s="132">
        <f>SUM(AO24:AO26)</f>
        <v>0</v>
      </c>
      <c r="AP27" s="133" t="s">
        <v>152</v>
      </c>
      <c r="AQ27" s="134"/>
      <c r="AR27" s="135"/>
      <c r="AS27" s="136">
        <f>SUM(AS24:AS26)</f>
        <v>0</v>
      </c>
      <c r="AT27" s="137">
        <f>SUM(AT24:AT26)</f>
        <v>0</v>
      </c>
      <c r="AU27" s="142">
        <f>SUM(AU24:AU26)</f>
        <v>0</v>
      </c>
      <c r="AV27" s="140">
        <f>SUM(AV24:AV26)</f>
        <v>0</v>
      </c>
    </row>
    <row r="28" spans="2:48" ht="25.5" customHeight="1">
      <c r="B28" s="297"/>
      <c r="C28" s="299"/>
      <c r="D28" s="300"/>
      <c r="E28" s="300"/>
      <c r="F28" s="300"/>
      <c r="G28" s="300"/>
      <c r="H28" s="301"/>
      <c r="I28" s="325" t="s">
        <v>42</v>
      </c>
      <c r="J28" s="326"/>
      <c r="K28" s="327"/>
      <c r="L28" s="327"/>
      <c r="M28" s="8" t="s">
        <v>43</v>
      </c>
      <c r="N28" s="328"/>
      <c r="O28" s="328"/>
      <c r="P28" s="8" t="s">
        <v>36</v>
      </c>
      <c r="Q28" s="9"/>
      <c r="R28" s="18"/>
      <c r="S28" s="18" t="s">
        <v>26</v>
      </c>
      <c r="T28" s="329"/>
      <c r="U28" s="329"/>
      <c r="V28" s="18" t="s">
        <v>43</v>
      </c>
      <c r="W28" s="329"/>
      <c r="X28" s="329"/>
      <c r="Y28" s="18" t="s">
        <v>36</v>
      </c>
      <c r="Z28" s="19" t="s">
        <v>37</v>
      </c>
      <c r="AA28" s="19"/>
      <c r="AB28" s="19"/>
      <c r="AC28" s="329"/>
      <c r="AD28" s="329"/>
      <c r="AE28" s="19" t="s">
        <v>38</v>
      </c>
      <c r="AF28" s="330"/>
      <c r="AG28" s="330"/>
      <c r="AH28" s="330"/>
      <c r="AI28" s="331"/>
      <c r="AK28" s="110" t="str">
        <f>IF(AND(K28&lt;&gt;"",N28&lt;&gt;"",T28&lt;&gt;"",W28&lt;&gt;"",AC28&lt;&gt;""),"　","「平日」の就労時間等は必須")</f>
        <v>「平日」の就労時間等は必須</v>
      </c>
      <c r="AL28" s="117"/>
      <c r="AM28" s="79"/>
      <c r="AN28" s="125" t="s">
        <v>155</v>
      </c>
      <c r="AO28" s="132">
        <f>AO27*4</f>
        <v>0</v>
      </c>
      <c r="AP28" s="138" t="s">
        <v>153</v>
      </c>
      <c r="AQ28" s="123"/>
      <c r="AR28" s="123"/>
      <c r="AS28" s="123"/>
      <c r="AT28" s="123"/>
      <c r="AU28" s="123"/>
      <c r="AV28" s="139"/>
    </row>
    <row r="29" spans="2:48" ht="25.5" customHeight="1">
      <c r="B29" s="297"/>
      <c r="C29" s="299"/>
      <c r="D29" s="300"/>
      <c r="E29" s="300"/>
      <c r="F29" s="300"/>
      <c r="G29" s="300"/>
      <c r="H29" s="301"/>
      <c r="I29" s="352" t="s">
        <v>44</v>
      </c>
      <c r="J29" s="353"/>
      <c r="K29" s="354"/>
      <c r="L29" s="354"/>
      <c r="M29" s="51" t="s">
        <v>43</v>
      </c>
      <c r="N29" s="354"/>
      <c r="O29" s="354"/>
      <c r="P29" s="51" t="s">
        <v>36</v>
      </c>
      <c r="Q29" s="52"/>
      <c r="R29" s="8"/>
      <c r="S29" s="8" t="s">
        <v>26</v>
      </c>
      <c r="T29" s="328"/>
      <c r="U29" s="328"/>
      <c r="V29" s="8" t="s">
        <v>43</v>
      </c>
      <c r="W29" s="328"/>
      <c r="X29" s="328"/>
      <c r="Y29" s="8" t="s">
        <v>36</v>
      </c>
      <c r="Z29" s="13" t="s">
        <v>45</v>
      </c>
      <c r="AA29" s="13"/>
      <c r="AB29" s="13"/>
      <c r="AC29" s="320"/>
      <c r="AD29" s="320"/>
      <c r="AE29" s="13" t="s">
        <v>38</v>
      </c>
      <c r="AF29" s="319"/>
      <c r="AG29" s="319"/>
      <c r="AH29" s="319"/>
      <c r="AI29" s="345"/>
      <c r="AK29" s="112" t="str">
        <f>IF(AND(K29&lt;&gt;"",N29&lt;&gt;"",T29&lt;&gt;"",W29&lt;&gt;"",AC29&lt;&gt;""),"　","「土曜」の就労時間等は必須")</f>
        <v>「土曜」の就労時間等は必須</v>
      </c>
      <c r="AL29" s="117"/>
      <c r="AM29" s="79"/>
      <c r="AN29" s="122" t="s">
        <v>160</v>
      </c>
      <c r="AO29" s="217" t="str">
        <f>IF(Q27=AO28,"","「月間日数」と就労日数が一致しません")</f>
        <v/>
      </c>
      <c r="AP29" s="218"/>
      <c r="AQ29" s="218"/>
      <c r="AR29" s="218"/>
      <c r="AS29" s="218"/>
      <c r="AT29" s="218"/>
      <c r="AU29" s="218"/>
      <c r="AV29" s="219"/>
    </row>
    <row r="30" spans="2:48" ht="25.5" customHeight="1" thickBot="1">
      <c r="B30" s="297"/>
      <c r="C30" s="302"/>
      <c r="D30" s="303"/>
      <c r="E30" s="303"/>
      <c r="F30" s="303"/>
      <c r="G30" s="303"/>
      <c r="H30" s="304"/>
      <c r="I30" s="346" t="s">
        <v>164</v>
      </c>
      <c r="J30" s="347"/>
      <c r="K30" s="348"/>
      <c r="L30" s="348"/>
      <c r="M30" s="69" t="s">
        <v>43</v>
      </c>
      <c r="N30" s="348"/>
      <c r="O30" s="348"/>
      <c r="P30" s="69" t="s">
        <v>36</v>
      </c>
      <c r="Q30" s="53"/>
      <c r="R30" s="69"/>
      <c r="S30" s="69" t="s">
        <v>26</v>
      </c>
      <c r="T30" s="348"/>
      <c r="U30" s="348"/>
      <c r="V30" s="69" t="s">
        <v>43</v>
      </c>
      <c r="W30" s="348"/>
      <c r="X30" s="348"/>
      <c r="Y30" s="69" t="s">
        <v>36</v>
      </c>
      <c r="Z30" s="54" t="s">
        <v>45</v>
      </c>
      <c r="AA30" s="54"/>
      <c r="AB30" s="54"/>
      <c r="AC30" s="349"/>
      <c r="AD30" s="349"/>
      <c r="AE30" s="54" t="s">
        <v>38</v>
      </c>
      <c r="AF30" s="350"/>
      <c r="AG30" s="350"/>
      <c r="AH30" s="350"/>
      <c r="AI30" s="351"/>
      <c r="AK30" s="113" t="str">
        <f>IF(AND(K30&lt;&gt;"",N30&lt;&gt;"",T30&lt;&gt;"",W30&lt;&gt;"",AC30&lt;&gt;""),"　","「日祝」の就労時間等は必須")</f>
        <v>「日祝」の就労時間等は必須</v>
      </c>
      <c r="AL30" s="117"/>
      <c r="AM30" s="79"/>
      <c r="AN30" s="122" t="s">
        <v>161</v>
      </c>
      <c r="AO30" s="217" t="str">
        <f>IF(AC27=AO27,"","「週間日数」と就労日数が一致しません")</f>
        <v/>
      </c>
      <c r="AP30" s="218"/>
      <c r="AQ30" s="218"/>
      <c r="AR30" s="218"/>
      <c r="AS30" s="218"/>
      <c r="AT30" s="218"/>
      <c r="AU30" s="218"/>
      <c r="AV30" s="219"/>
    </row>
    <row r="31" spans="2:48" ht="25.5" customHeight="1">
      <c r="B31" s="297"/>
      <c r="C31" s="332" t="s">
        <v>46</v>
      </c>
      <c r="D31" s="333"/>
      <c r="E31" s="333"/>
      <c r="F31" s="333"/>
      <c r="G31" s="333"/>
      <c r="H31" s="334"/>
      <c r="I31" s="341" t="s">
        <v>47</v>
      </c>
      <c r="J31" s="342"/>
      <c r="K31" s="342"/>
      <c r="L31" s="342"/>
      <c r="M31" s="98" t="s">
        <v>96</v>
      </c>
      <c r="N31" s="96" t="s">
        <v>34</v>
      </c>
      <c r="O31" s="99"/>
      <c r="P31" s="100" t="s">
        <v>96</v>
      </c>
      <c r="Q31" s="96" t="s">
        <v>41</v>
      </c>
      <c r="R31" s="63"/>
      <c r="S31" s="343"/>
      <c r="T31" s="343"/>
      <c r="U31" s="342" t="s">
        <v>35</v>
      </c>
      <c r="V31" s="342"/>
      <c r="W31" s="343"/>
      <c r="X31" s="343"/>
      <c r="Y31" s="21" t="s">
        <v>36</v>
      </c>
      <c r="Z31" s="20" t="s">
        <v>48</v>
      </c>
      <c r="AA31" s="20"/>
      <c r="AB31" s="20"/>
      <c r="AC31" s="343"/>
      <c r="AD31" s="343"/>
      <c r="AE31" s="20" t="s">
        <v>38</v>
      </c>
      <c r="AF31" s="355"/>
      <c r="AG31" s="355"/>
      <c r="AH31" s="355"/>
      <c r="AI31" s="356"/>
      <c r="AK31" s="110" t="s">
        <v>135</v>
      </c>
      <c r="AL31" s="110" t="str">
        <f>IF(AND(S31&lt;&gt;"",W31&lt;&gt;"",AC31&lt;&gt;""),"　","「合計時間」は必須")</f>
        <v>「合計時間」は必須</v>
      </c>
      <c r="AN31" s="122" t="s">
        <v>162</v>
      </c>
      <c r="AO31" s="217" t="str">
        <f>IF(AT20="OK","","合計時間数「月間」と就労時間数が一致しません")</f>
        <v/>
      </c>
      <c r="AP31" s="218"/>
      <c r="AQ31" s="218"/>
      <c r="AR31" s="218"/>
      <c r="AS31" s="218"/>
      <c r="AT31" s="218"/>
      <c r="AU31" s="218"/>
      <c r="AV31" s="219"/>
    </row>
    <row r="32" spans="2:48" ht="25.5" customHeight="1">
      <c r="B32" s="297"/>
      <c r="C32" s="335"/>
      <c r="D32" s="336"/>
      <c r="E32" s="336"/>
      <c r="F32" s="336"/>
      <c r="G32" s="336"/>
      <c r="H32" s="337"/>
      <c r="I32" s="315" t="s">
        <v>49</v>
      </c>
      <c r="J32" s="316"/>
      <c r="K32" s="316"/>
      <c r="L32" s="316"/>
      <c r="M32" s="101" t="s">
        <v>96</v>
      </c>
      <c r="N32" s="102" t="s">
        <v>34</v>
      </c>
      <c r="O32" s="103"/>
      <c r="P32" s="104" t="s">
        <v>96</v>
      </c>
      <c r="Q32" s="102" t="s">
        <v>41</v>
      </c>
      <c r="R32" s="28"/>
      <c r="S32" s="357"/>
      <c r="T32" s="357"/>
      <c r="U32" s="316" t="s">
        <v>6</v>
      </c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6"/>
      <c r="AH32" s="316"/>
      <c r="AI32" s="358"/>
      <c r="AK32" s="110" t="s">
        <v>136</v>
      </c>
      <c r="AL32" s="110" t="str">
        <f>IF(S32="","「就労日数」は必須","　")</f>
        <v>「就労日数」は必須</v>
      </c>
      <c r="AN32" s="122" t="s">
        <v>163</v>
      </c>
      <c r="AO32" s="217" t="str">
        <f>IF(AU20="OK","","合計時間数「休憩時間」と就労時間数が一致しません")</f>
        <v/>
      </c>
      <c r="AP32" s="218"/>
      <c r="AQ32" s="218"/>
      <c r="AR32" s="218"/>
      <c r="AS32" s="218"/>
      <c r="AT32" s="218"/>
      <c r="AU32" s="218"/>
      <c r="AV32" s="219"/>
    </row>
    <row r="33" spans="2:48" ht="39" customHeight="1" thickBot="1">
      <c r="B33" s="298"/>
      <c r="C33" s="338"/>
      <c r="D33" s="339"/>
      <c r="E33" s="339"/>
      <c r="F33" s="339"/>
      <c r="G33" s="339"/>
      <c r="H33" s="340"/>
      <c r="I33" s="363" t="s">
        <v>50</v>
      </c>
      <c r="J33" s="363"/>
      <c r="K33" s="363"/>
      <c r="L33" s="363"/>
      <c r="M33" s="364"/>
      <c r="N33" s="365"/>
      <c r="O33" s="22" t="s">
        <v>51</v>
      </c>
      <c r="P33" s="365"/>
      <c r="Q33" s="365"/>
      <c r="R33" s="22" t="s">
        <v>36</v>
      </c>
      <c r="S33" s="22" t="s">
        <v>26</v>
      </c>
      <c r="T33" s="365"/>
      <c r="U33" s="365"/>
      <c r="V33" s="22" t="s">
        <v>51</v>
      </c>
      <c r="W33" s="365"/>
      <c r="X33" s="365"/>
      <c r="Y33" s="22" t="s">
        <v>36</v>
      </c>
      <c r="Z33" s="23" t="s">
        <v>37</v>
      </c>
      <c r="AA33" s="23"/>
      <c r="AB33" s="23"/>
      <c r="AC33" s="344"/>
      <c r="AD33" s="344"/>
      <c r="AE33" s="23" t="s">
        <v>38</v>
      </c>
      <c r="AF33" s="23"/>
      <c r="AG33" s="23"/>
      <c r="AH33" s="23"/>
      <c r="AI33" s="24"/>
      <c r="AK33" s="114" t="str">
        <f>IF(AND(M33&lt;&gt;"",P33&lt;&gt;"",T33&lt;&gt;"",W33&lt;&gt;"",AC33&lt;&gt;""),"　","「時間帯」の就労時間等は必須")</f>
        <v>「時間帯」の就労時間等は必須</v>
      </c>
      <c r="AN33" s="143" t="s">
        <v>156</v>
      </c>
      <c r="AO33" s="126"/>
      <c r="AP33" s="408" t="s">
        <v>157</v>
      </c>
      <c r="AQ33" s="408"/>
      <c r="AR33" s="144">
        <f>AO27</f>
        <v>0</v>
      </c>
      <c r="AS33" s="408" t="s">
        <v>158</v>
      </c>
      <c r="AT33" s="408"/>
      <c r="AU33" s="145">
        <f>AS27-AV27</f>
        <v>0</v>
      </c>
      <c r="AV33" s="146"/>
    </row>
    <row r="34" spans="2:48" ht="25.5" customHeight="1">
      <c r="B34" s="296">
        <v>7</v>
      </c>
      <c r="C34" s="252" t="s">
        <v>52</v>
      </c>
      <c r="D34" s="253"/>
      <c r="E34" s="253"/>
      <c r="F34" s="253"/>
      <c r="G34" s="253"/>
      <c r="H34" s="254"/>
      <c r="I34" s="341" t="s">
        <v>53</v>
      </c>
      <c r="J34" s="367"/>
      <c r="K34" s="414"/>
      <c r="L34" s="414"/>
      <c r="M34" s="74" t="s">
        <v>4</v>
      </c>
      <c r="N34" s="366"/>
      <c r="O34" s="366"/>
      <c r="P34" s="10" t="s">
        <v>5</v>
      </c>
      <c r="Q34" s="11"/>
      <c r="R34" s="341" t="s">
        <v>53</v>
      </c>
      <c r="S34" s="367"/>
      <c r="T34" s="259"/>
      <c r="U34" s="259"/>
      <c r="V34" s="74" t="s">
        <v>4</v>
      </c>
      <c r="W34" s="366"/>
      <c r="X34" s="366"/>
      <c r="Y34" s="10" t="s">
        <v>5</v>
      </c>
      <c r="Z34" s="6"/>
      <c r="AA34" s="342" t="s">
        <v>53</v>
      </c>
      <c r="AB34" s="367"/>
      <c r="AC34" s="259"/>
      <c r="AD34" s="259"/>
      <c r="AE34" s="74" t="s">
        <v>4</v>
      </c>
      <c r="AF34" s="366"/>
      <c r="AG34" s="366"/>
      <c r="AH34" s="10" t="s">
        <v>5</v>
      </c>
      <c r="AI34" s="7"/>
      <c r="AK34" s="111"/>
      <c r="AT34" s="118"/>
      <c r="AU34" s="118"/>
    </row>
    <row r="35" spans="2:48" ht="25.5" customHeight="1" thickBot="1">
      <c r="B35" s="298"/>
      <c r="C35" s="302"/>
      <c r="D35" s="303"/>
      <c r="E35" s="303"/>
      <c r="F35" s="303"/>
      <c r="G35" s="303"/>
      <c r="H35" s="304"/>
      <c r="I35" s="413"/>
      <c r="J35" s="348"/>
      <c r="K35" s="359" t="s">
        <v>54</v>
      </c>
      <c r="L35" s="360"/>
      <c r="M35" s="361"/>
      <c r="N35" s="362"/>
      <c r="O35" s="359" t="s">
        <v>55</v>
      </c>
      <c r="P35" s="359"/>
      <c r="Q35" s="412"/>
      <c r="R35" s="413"/>
      <c r="S35" s="348"/>
      <c r="T35" s="359" t="s">
        <v>54</v>
      </c>
      <c r="U35" s="360"/>
      <c r="V35" s="361"/>
      <c r="W35" s="362"/>
      <c r="X35" s="359" t="s">
        <v>55</v>
      </c>
      <c r="Y35" s="359"/>
      <c r="Z35" s="412"/>
      <c r="AA35" s="413"/>
      <c r="AB35" s="348"/>
      <c r="AC35" s="359" t="s">
        <v>54</v>
      </c>
      <c r="AD35" s="360"/>
      <c r="AE35" s="361"/>
      <c r="AF35" s="362"/>
      <c r="AG35" s="359" t="s">
        <v>55</v>
      </c>
      <c r="AH35" s="359"/>
      <c r="AI35" s="412"/>
    </row>
    <row r="36" spans="2:48" ht="25.5" customHeight="1">
      <c r="B36" s="368">
        <v>8</v>
      </c>
      <c r="C36" s="370" t="s">
        <v>56</v>
      </c>
      <c r="D36" s="371"/>
      <c r="E36" s="371"/>
      <c r="F36" s="371"/>
      <c r="G36" s="371"/>
      <c r="H36" s="372"/>
      <c r="I36" s="64" t="s">
        <v>96</v>
      </c>
      <c r="J36" s="62" t="s">
        <v>121</v>
      </c>
      <c r="K36" s="63"/>
      <c r="L36" s="65" t="s">
        <v>96</v>
      </c>
      <c r="M36" s="62" t="s">
        <v>120</v>
      </c>
      <c r="N36" s="63"/>
      <c r="O36" s="59"/>
      <c r="P36" s="62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60"/>
      <c r="AK36" s="111"/>
    </row>
    <row r="37" spans="2:48" ht="25.5" customHeight="1" thickBot="1">
      <c r="B37" s="386"/>
      <c r="C37" s="387"/>
      <c r="D37" s="388"/>
      <c r="E37" s="388"/>
      <c r="F37" s="388"/>
      <c r="G37" s="388"/>
      <c r="H37" s="389"/>
      <c r="I37" s="390" t="s">
        <v>57</v>
      </c>
      <c r="J37" s="360"/>
      <c r="K37" s="348"/>
      <c r="L37" s="348"/>
      <c r="M37" s="69" t="s">
        <v>4</v>
      </c>
      <c r="N37" s="349"/>
      <c r="O37" s="349"/>
      <c r="P37" s="69" t="s">
        <v>5</v>
      </c>
      <c r="Q37" s="349"/>
      <c r="R37" s="349"/>
      <c r="S37" s="69" t="s">
        <v>6</v>
      </c>
      <c r="T37" s="55"/>
      <c r="U37" s="359" t="s">
        <v>58</v>
      </c>
      <c r="V37" s="359"/>
      <c r="W37" s="55"/>
      <c r="X37" s="348"/>
      <c r="Y37" s="348"/>
      <c r="Z37" s="69" t="s">
        <v>4</v>
      </c>
      <c r="AA37" s="349"/>
      <c r="AB37" s="349"/>
      <c r="AC37" s="69" t="s">
        <v>5</v>
      </c>
      <c r="AD37" s="349"/>
      <c r="AE37" s="349"/>
      <c r="AF37" s="69" t="s">
        <v>6</v>
      </c>
      <c r="AG37" s="359"/>
      <c r="AH37" s="359"/>
      <c r="AI37" s="412"/>
      <c r="AK37" s="111"/>
    </row>
    <row r="38" spans="2:48" ht="25.5" customHeight="1">
      <c r="B38" s="296">
        <v>9</v>
      </c>
      <c r="C38" s="252" t="s">
        <v>59</v>
      </c>
      <c r="D38" s="253"/>
      <c r="E38" s="253"/>
      <c r="F38" s="253"/>
      <c r="G38" s="253"/>
      <c r="H38" s="254"/>
      <c r="I38" s="64" t="s">
        <v>96</v>
      </c>
      <c r="J38" s="62" t="s">
        <v>121</v>
      </c>
      <c r="K38" s="63"/>
      <c r="L38" s="65" t="s">
        <v>96</v>
      </c>
      <c r="M38" s="62" t="s">
        <v>120</v>
      </c>
      <c r="N38" s="63"/>
      <c r="O38" s="65" t="s">
        <v>96</v>
      </c>
      <c r="P38" s="62" t="s">
        <v>119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3"/>
      <c r="AK38" s="111"/>
    </row>
    <row r="39" spans="2:48" ht="25.5" customHeight="1" thickBot="1">
      <c r="B39" s="262"/>
      <c r="C39" s="382"/>
      <c r="D39" s="383"/>
      <c r="E39" s="383"/>
      <c r="F39" s="383"/>
      <c r="G39" s="383"/>
      <c r="H39" s="384"/>
      <c r="I39" s="378" t="s">
        <v>57</v>
      </c>
      <c r="J39" s="379"/>
      <c r="K39" s="380"/>
      <c r="L39" s="381"/>
      <c r="M39" s="45" t="s">
        <v>4</v>
      </c>
      <c r="N39" s="46"/>
      <c r="O39" s="45" t="s">
        <v>5</v>
      </c>
      <c r="P39" s="46"/>
      <c r="Q39" s="45" t="s">
        <v>6</v>
      </c>
      <c r="R39" s="45" t="s">
        <v>26</v>
      </c>
      <c r="S39" s="381"/>
      <c r="T39" s="381"/>
      <c r="U39" s="45" t="s">
        <v>4</v>
      </c>
      <c r="V39" s="46"/>
      <c r="W39" s="45" t="s">
        <v>5</v>
      </c>
      <c r="X39" s="46"/>
      <c r="Y39" s="45" t="s">
        <v>6</v>
      </c>
      <c r="Z39" s="45"/>
      <c r="AA39" s="45"/>
      <c r="AB39" s="45"/>
      <c r="AC39" s="45"/>
      <c r="AD39" s="45"/>
      <c r="AE39" s="45"/>
      <c r="AF39" s="45"/>
      <c r="AG39" s="45"/>
      <c r="AH39" s="45"/>
      <c r="AI39" s="47"/>
      <c r="AK39" s="115" t="s">
        <v>137</v>
      </c>
    </row>
    <row r="40" spans="2:48" ht="25.5" customHeight="1">
      <c r="B40" s="368">
        <v>10</v>
      </c>
      <c r="C40" s="370" t="s">
        <v>60</v>
      </c>
      <c r="D40" s="371"/>
      <c r="E40" s="371"/>
      <c r="F40" s="371"/>
      <c r="G40" s="371"/>
      <c r="H40" s="372"/>
      <c r="I40" s="64" t="s">
        <v>96</v>
      </c>
      <c r="J40" s="62" t="s">
        <v>121</v>
      </c>
      <c r="K40" s="63"/>
      <c r="L40" s="65" t="s">
        <v>96</v>
      </c>
      <c r="M40" s="62" t="s">
        <v>120</v>
      </c>
      <c r="N40" s="63"/>
      <c r="O40" s="65" t="s">
        <v>96</v>
      </c>
      <c r="P40" s="62" t="s">
        <v>119</v>
      </c>
      <c r="Q40" s="16"/>
      <c r="R40" s="376" t="s">
        <v>61</v>
      </c>
      <c r="S40" s="377"/>
      <c r="T40" s="65" t="s">
        <v>96</v>
      </c>
      <c r="U40" s="119" t="s">
        <v>141</v>
      </c>
      <c r="V40" s="119"/>
      <c r="W40" s="119"/>
      <c r="X40" s="120" t="s">
        <v>96</v>
      </c>
      <c r="Y40" s="119" t="s">
        <v>142</v>
      </c>
      <c r="Z40" s="119"/>
      <c r="AA40" s="65" t="s">
        <v>96</v>
      </c>
      <c r="AB40" s="119" t="s">
        <v>143</v>
      </c>
      <c r="AC40" s="119"/>
      <c r="AD40" s="385"/>
      <c r="AE40" s="385"/>
      <c r="AF40" s="385"/>
      <c r="AG40" s="385"/>
      <c r="AH40" s="385"/>
      <c r="AI40" s="121" t="s">
        <v>144</v>
      </c>
      <c r="AK40" s="111"/>
    </row>
    <row r="41" spans="2:48" ht="25.5" customHeight="1" thickBot="1">
      <c r="B41" s="369"/>
      <c r="C41" s="373"/>
      <c r="D41" s="374"/>
      <c r="E41" s="374"/>
      <c r="F41" s="374"/>
      <c r="G41" s="374"/>
      <c r="H41" s="375"/>
      <c r="I41" s="378" t="s">
        <v>57</v>
      </c>
      <c r="J41" s="379"/>
      <c r="K41" s="380"/>
      <c r="L41" s="381"/>
      <c r="M41" s="45" t="s">
        <v>4</v>
      </c>
      <c r="N41" s="46"/>
      <c r="O41" s="45" t="s">
        <v>5</v>
      </c>
      <c r="P41" s="46"/>
      <c r="Q41" s="45" t="s">
        <v>6</v>
      </c>
      <c r="R41" s="45" t="s">
        <v>26</v>
      </c>
      <c r="S41" s="381"/>
      <c r="T41" s="381"/>
      <c r="U41" s="45" t="s">
        <v>4</v>
      </c>
      <c r="V41" s="46"/>
      <c r="W41" s="45" t="s">
        <v>5</v>
      </c>
      <c r="X41" s="46"/>
      <c r="Y41" s="45" t="s">
        <v>6</v>
      </c>
      <c r="Z41" s="45"/>
      <c r="AA41" s="45"/>
      <c r="AB41" s="45"/>
      <c r="AC41" s="45"/>
      <c r="AD41" s="45"/>
      <c r="AE41" s="45"/>
      <c r="AF41" s="45"/>
      <c r="AG41" s="45"/>
      <c r="AH41" s="45"/>
      <c r="AI41" s="47"/>
      <c r="AK41" s="111"/>
    </row>
    <row r="42" spans="2:48" ht="25.5" customHeight="1" thickBot="1">
      <c r="B42" s="56">
        <v>11</v>
      </c>
      <c r="C42" s="393" t="s">
        <v>62</v>
      </c>
      <c r="D42" s="394"/>
      <c r="E42" s="394"/>
      <c r="F42" s="394"/>
      <c r="G42" s="394"/>
      <c r="H42" s="395"/>
      <c r="I42" s="64" t="s">
        <v>96</v>
      </c>
      <c r="J42" s="62" t="s">
        <v>125</v>
      </c>
      <c r="K42" s="63"/>
      <c r="L42" s="65" t="s">
        <v>96</v>
      </c>
      <c r="M42" s="62" t="s">
        <v>126</v>
      </c>
      <c r="N42" s="57"/>
      <c r="O42" s="58"/>
      <c r="P42" s="396"/>
      <c r="Q42" s="396"/>
      <c r="R42" s="75" t="s">
        <v>4</v>
      </c>
      <c r="S42" s="396"/>
      <c r="T42" s="396"/>
      <c r="U42" s="75" t="s">
        <v>5</v>
      </c>
      <c r="V42" s="396"/>
      <c r="W42" s="396"/>
      <c r="X42" s="75" t="s">
        <v>6</v>
      </c>
      <c r="Y42" s="397"/>
      <c r="Z42" s="397"/>
      <c r="AA42" s="397"/>
      <c r="AB42" s="397"/>
      <c r="AC42" s="397"/>
      <c r="AD42" s="397"/>
      <c r="AE42" s="397"/>
      <c r="AF42" s="397"/>
      <c r="AG42" s="397"/>
      <c r="AH42" s="397"/>
      <c r="AI42" s="398"/>
      <c r="AK42" s="115" t="s">
        <v>137</v>
      </c>
    </row>
    <row r="43" spans="2:48" ht="25.5" customHeight="1">
      <c r="B43" s="368">
        <v>12</v>
      </c>
      <c r="C43" s="370" t="s">
        <v>63</v>
      </c>
      <c r="D43" s="371"/>
      <c r="E43" s="371"/>
      <c r="F43" s="371"/>
      <c r="G43" s="371"/>
      <c r="H43" s="372"/>
      <c r="I43" s="64" t="s">
        <v>96</v>
      </c>
      <c r="J43" s="62" t="s">
        <v>121</v>
      </c>
      <c r="K43" s="63"/>
      <c r="L43" s="65" t="s">
        <v>96</v>
      </c>
      <c r="M43" s="62" t="s">
        <v>120</v>
      </c>
      <c r="N43" s="16"/>
      <c r="O43" s="16"/>
      <c r="P43" s="16"/>
      <c r="Q43" s="66"/>
      <c r="R43" s="399" t="s">
        <v>57</v>
      </c>
      <c r="S43" s="400"/>
      <c r="T43" s="401"/>
      <c r="U43" s="402"/>
      <c r="V43" s="14" t="s">
        <v>4</v>
      </c>
      <c r="W43" s="25"/>
      <c r="X43" s="14" t="s">
        <v>5</v>
      </c>
      <c r="Y43" s="25"/>
      <c r="Z43" s="14" t="s">
        <v>6</v>
      </c>
      <c r="AA43" s="14" t="s">
        <v>26</v>
      </c>
      <c r="AB43" s="402"/>
      <c r="AC43" s="402"/>
      <c r="AD43" s="14" t="s">
        <v>4</v>
      </c>
      <c r="AE43" s="25"/>
      <c r="AF43" s="14" t="s">
        <v>5</v>
      </c>
      <c r="AG43" s="25"/>
      <c r="AH43" s="14" t="s">
        <v>6</v>
      </c>
      <c r="AI43" s="15"/>
      <c r="AK43" s="111"/>
    </row>
    <row r="44" spans="2:48" ht="39.75" customHeight="1" thickBot="1">
      <c r="B44" s="386"/>
      <c r="C44" s="387"/>
      <c r="D44" s="388"/>
      <c r="E44" s="388"/>
      <c r="F44" s="388"/>
      <c r="G44" s="388"/>
      <c r="H44" s="389"/>
      <c r="I44" s="363" t="s">
        <v>50</v>
      </c>
      <c r="J44" s="363"/>
      <c r="K44" s="363"/>
      <c r="L44" s="363"/>
      <c r="M44" s="364"/>
      <c r="N44" s="365"/>
      <c r="O44" s="22" t="s">
        <v>51</v>
      </c>
      <c r="P44" s="365"/>
      <c r="Q44" s="365"/>
      <c r="R44" s="22" t="s">
        <v>36</v>
      </c>
      <c r="S44" s="22" t="s">
        <v>26</v>
      </c>
      <c r="T44" s="365"/>
      <c r="U44" s="365"/>
      <c r="V44" s="22" t="s">
        <v>51</v>
      </c>
      <c r="W44" s="365"/>
      <c r="X44" s="365"/>
      <c r="Y44" s="22" t="s">
        <v>36</v>
      </c>
      <c r="Z44" s="23" t="s">
        <v>37</v>
      </c>
      <c r="AA44" s="23"/>
      <c r="AB44" s="23"/>
      <c r="AC44" s="344"/>
      <c r="AD44" s="344"/>
      <c r="AE44" s="23" t="s">
        <v>38</v>
      </c>
      <c r="AF44" s="23"/>
      <c r="AG44" s="23"/>
      <c r="AH44" s="23"/>
      <c r="AI44" s="24"/>
      <c r="AK44" s="111"/>
    </row>
    <row r="45" spans="2:48" ht="51.75" customHeight="1" thickBot="1">
      <c r="B45" s="48">
        <v>13</v>
      </c>
      <c r="C45" s="403" t="s">
        <v>64</v>
      </c>
      <c r="D45" s="404"/>
      <c r="E45" s="404"/>
      <c r="F45" s="404"/>
      <c r="G45" s="404"/>
      <c r="H45" s="404"/>
      <c r="I45" s="98" t="s">
        <v>96</v>
      </c>
      <c r="J45" s="96" t="s">
        <v>122</v>
      </c>
      <c r="K45" s="100" t="s">
        <v>96</v>
      </c>
      <c r="L45" s="96" t="s">
        <v>123</v>
      </c>
      <c r="M45" s="96"/>
      <c r="N45" s="100" t="s">
        <v>96</v>
      </c>
      <c r="O45" s="96" t="s">
        <v>124</v>
      </c>
      <c r="P45" s="100" t="s">
        <v>96</v>
      </c>
      <c r="Q45" s="96" t="s">
        <v>167</v>
      </c>
      <c r="R45" s="105"/>
      <c r="S45" s="105"/>
      <c r="T45" s="105"/>
      <c r="U45" s="105"/>
      <c r="V45" s="105"/>
      <c r="W45" s="105"/>
      <c r="X45" s="106"/>
      <c r="Y45" s="106"/>
      <c r="Z45" s="106"/>
      <c r="AA45" s="106"/>
      <c r="AB45" s="106"/>
      <c r="AC45" s="106"/>
      <c r="AD45" s="106"/>
      <c r="AE45" s="106"/>
      <c r="AF45" s="105"/>
      <c r="AG45" s="107"/>
      <c r="AH45" s="107"/>
      <c r="AI45" s="108"/>
      <c r="AK45" s="110" t="s">
        <v>135</v>
      </c>
    </row>
    <row r="46" spans="2:48" ht="51.75" customHeight="1" thickBot="1">
      <c r="B46" s="48">
        <v>14</v>
      </c>
      <c r="C46" s="403" t="s">
        <v>186</v>
      </c>
      <c r="D46" s="404"/>
      <c r="E46" s="404"/>
      <c r="F46" s="404"/>
      <c r="G46" s="404"/>
      <c r="H46" s="404"/>
      <c r="I46" s="166" t="s">
        <v>96</v>
      </c>
      <c r="J46" s="167" t="s">
        <v>122</v>
      </c>
      <c r="K46" s="168" t="s">
        <v>96</v>
      </c>
      <c r="L46" s="167" t="s">
        <v>123</v>
      </c>
      <c r="M46" s="167"/>
      <c r="N46" s="168" t="s">
        <v>96</v>
      </c>
      <c r="O46" s="167" t="s">
        <v>124</v>
      </c>
      <c r="P46" s="168" t="s">
        <v>96</v>
      </c>
      <c r="Q46" s="167" t="s">
        <v>167</v>
      </c>
      <c r="R46" s="169"/>
      <c r="S46" s="169"/>
      <c r="T46" s="169"/>
      <c r="U46" s="169"/>
      <c r="V46" s="169"/>
      <c r="W46" s="169"/>
      <c r="X46" s="170"/>
      <c r="Y46" s="170"/>
      <c r="Z46" s="170"/>
      <c r="AA46" s="170"/>
      <c r="AB46" s="170"/>
      <c r="AC46" s="170"/>
      <c r="AD46" s="170"/>
      <c r="AE46" s="170"/>
      <c r="AF46" s="169"/>
      <c r="AG46" s="171"/>
      <c r="AH46" s="171"/>
      <c r="AI46" s="172"/>
      <c r="AK46" s="112" t="s">
        <v>135</v>
      </c>
    </row>
    <row r="47" spans="2:48" ht="25.5" customHeight="1" thickBot="1">
      <c r="B47" s="164">
        <v>15</v>
      </c>
      <c r="C47" s="205" t="s">
        <v>168</v>
      </c>
      <c r="D47" s="205"/>
      <c r="E47" s="205"/>
      <c r="F47" s="205"/>
      <c r="G47" s="205"/>
      <c r="H47" s="205"/>
      <c r="I47" s="166" t="s">
        <v>96</v>
      </c>
      <c r="J47" s="173" t="s">
        <v>169</v>
      </c>
      <c r="K47" s="168" t="s">
        <v>96</v>
      </c>
      <c r="L47" s="173" t="s">
        <v>170</v>
      </c>
      <c r="M47" s="173"/>
      <c r="N47" s="168" t="s">
        <v>96</v>
      </c>
      <c r="O47" s="173" t="s">
        <v>171</v>
      </c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5"/>
      <c r="AK47" s="112" t="s">
        <v>135</v>
      </c>
    </row>
    <row r="48" spans="2:48" ht="25.5" customHeight="1" thickBot="1">
      <c r="B48" s="164">
        <v>16</v>
      </c>
      <c r="C48" s="206" t="s">
        <v>172</v>
      </c>
      <c r="D48" s="207"/>
      <c r="E48" s="207"/>
      <c r="F48" s="207"/>
      <c r="G48" s="207"/>
      <c r="H48" s="207"/>
      <c r="I48" s="166" t="s">
        <v>96</v>
      </c>
      <c r="J48" s="173" t="s">
        <v>169</v>
      </c>
      <c r="K48" s="168" t="s">
        <v>96</v>
      </c>
      <c r="L48" s="173" t="s">
        <v>170</v>
      </c>
      <c r="M48" s="173"/>
      <c r="N48" s="168" t="s">
        <v>96</v>
      </c>
      <c r="O48" s="173" t="s">
        <v>171</v>
      </c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5"/>
      <c r="AK48" s="112" t="s">
        <v>135</v>
      </c>
    </row>
    <row r="49" spans="2:38" ht="25.5" customHeight="1" thickBot="1">
      <c r="B49" s="164">
        <v>17</v>
      </c>
      <c r="C49" s="206" t="s">
        <v>173</v>
      </c>
      <c r="D49" s="207"/>
      <c r="E49" s="207"/>
      <c r="F49" s="207"/>
      <c r="G49" s="207"/>
      <c r="H49" s="207"/>
      <c r="I49" s="208"/>
      <c r="J49" s="209"/>
      <c r="K49" s="174" t="s">
        <v>174</v>
      </c>
      <c r="L49" s="174"/>
      <c r="M49" s="174" t="s">
        <v>175</v>
      </c>
      <c r="N49" s="174"/>
      <c r="O49" s="174" t="s">
        <v>23</v>
      </c>
      <c r="P49" s="174"/>
      <c r="Q49" s="174" t="s">
        <v>176</v>
      </c>
      <c r="R49" s="209"/>
      <c r="S49" s="209"/>
      <c r="T49" s="174" t="s">
        <v>174</v>
      </c>
      <c r="U49" s="174"/>
      <c r="V49" s="174" t="s">
        <v>177</v>
      </c>
      <c r="W49" s="174"/>
      <c r="X49" s="174" t="s">
        <v>178</v>
      </c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5"/>
    </row>
    <row r="50" spans="2:38" ht="25.5" customHeight="1" thickBot="1">
      <c r="B50" s="72">
        <v>18</v>
      </c>
      <c r="C50" s="206" t="s">
        <v>65</v>
      </c>
      <c r="D50" s="207"/>
      <c r="E50" s="207"/>
      <c r="F50" s="207"/>
      <c r="G50" s="207"/>
      <c r="H50" s="207"/>
      <c r="I50" s="409"/>
      <c r="J50" s="410"/>
      <c r="K50" s="410"/>
      <c r="L50" s="410"/>
      <c r="M50" s="410"/>
      <c r="N50" s="410"/>
      <c r="O50" s="410"/>
      <c r="P50" s="410"/>
      <c r="Q50" s="410"/>
      <c r="R50" s="410"/>
      <c r="S50" s="410"/>
      <c r="T50" s="410"/>
      <c r="U50" s="410"/>
      <c r="V50" s="410"/>
      <c r="W50" s="410"/>
      <c r="X50" s="410"/>
      <c r="Y50" s="410"/>
      <c r="Z50" s="410"/>
      <c r="AA50" s="410"/>
      <c r="AB50" s="410"/>
      <c r="AC50" s="410"/>
      <c r="AD50" s="410"/>
      <c r="AE50" s="410"/>
      <c r="AF50" s="410"/>
      <c r="AG50" s="410"/>
      <c r="AH50" s="410"/>
      <c r="AI50" s="411"/>
    </row>
    <row r="51" spans="2:38" ht="18.75" customHeight="1">
      <c r="B51" s="296">
        <v>19</v>
      </c>
      <c r="C51" s="210" t="s">
        <v>179</v>
      </c>
      <c r="D51" s="211"/>
      <c r="E51" s="211"/>
      <c r="F51" s="211"/>
      <c r="G51" s="211"/>
      <c r="H51" s="211"/>
      <c r="I51" s="192" t="s">
        <v>180</v>
      </c>
      <c r="J51" s="193"/>
      <c r="K51" s="193"/>
      <c r="L51" s="193"/>
      <c r="M51" s="193"/>
      <c r="N51" s="193"/>
      <c r="O51" s="193"/>
      <c r="P51" s="194"/>
      <c r="Q51" s="192" t="s">
        <v>181</v>
      </c>
      <c r="R51" s="193"/>
      <c r="S51" s="193"/>
      <c r="T51" s="193"/>
      <c r="U51" s="193"/>
      <c r="V51" s="193"/>
      <c r="W51" s="194"/>
      <c r="X51" s="195" t="s">
        <v>183</v>
      </c>
      <c r="Y51" s="196"/>
      <c r="Z51" s="196"/>
      <c r="AA51" s="196"/>
      <c r="AB51" s="197"/>
      <c r="AC51" s="198" t="s">
        <v>96</v>
      </c>
      <c r="AD51" s="200" t="s">
        <v>184</v>
      </c>
      <c r="AE51" s="200"/>
      <c r="AF51" s="180" t="s">
        <v>96</v>
      </c>
      <c r="AG51" s="182" t="s">
        <v>185</v>
      </c>
      <c r="AH51" s="182"/>
      <c r="AI51" s="183"/>
      <c r="AK51" s="110" t="str">
        <f>IF(AND(I52&lt;&gt;"",Q52&lt;&gt;"",T52&lt;&gt;"",V52&lt;&gt;""),"　","「児童名」・「生年月日」は必須")</f>
        <v>「児童名」・「生年月日」は必須</v>
      </c>
      <c r="AL51" s="111"/>
    </row>
    <row r="52" spans="2:38" ht="25.5" customHeight="1" thickBot="1">
      <c r="B52" s="297"/>
      <c r="C52" s="212"/>
      <c r="D52" s="213"/>
      <c r="E52" s="213"/>
      <c r="F52" s="213"/>
      <c r="G52" s="213"/>
      <c r="H52" s="213"/>
      <c r="I52" s="202"/>
      <c r="J52" s="203"/>
      <c r="K52" s="203"/>
      <c r="L52" s="203"/>
      <c r="M52" s="203"/>
      <c r="N52" s="203"/>
      <c r="O52" s="203"/>
      <c r="P52" s="204"/>
      <c r="Q52" s="202"/>
      <c r="R52" s="203"/>
      <c r="S52" s="176" t="s">
        <v>174</v>
      </c>
      <c r="T52" s="179"/>
      <c r="U52" s="176" t="s">
        <v>175</v>
      </c>
      <c r="V52" s="179"/>
      <c r="W52" s="178" t="s">
        <v>182</v>
      </c>
      <c r="X52" s="189"/>
      <c r="Y52" s="190"/>
      <c r="Z52" s="190"/>
      <c r="AA52" s="190"/>
      <c r="AB52" s="191"/>
      <c r="AC52" s="199"/>
      <c r="AD52" s="201"/>
      <c r="AE52" s="201"/>
      <c r="AF52" s="181"/>
      <c r="AG52" s="184"/>
      <c r="AH52" s="184"/>
      <c r="AI52" s="185"/>
      <c r="AK52" s="165"/>
      <c r="AL52" s="111"/>
    </row>
    <row r="53" spans="2:38" ht="18.75" customHeight="1">
      <c r="B53" s="297"/>
      <c r="C53" s="212"/>
      <c r="D53" s="213"/>
      <c r="E53" s="213"/>
      <c r="F53" s="213"/>
      <c r="G53" s="213"/>
      <c r="H53" s="213"/>
      <c r="I53" s="192" t="s">
        <v>180</v>
      </c>
      <c r="J53" s="193"/>
      <c r="K53" s="193"/>
      <c r="L53" s="193"/>
      <c r="M53" s="193"/>
      <c r="N53" s="193"/>
      <c r="O53" s="193"/>
      <c r="P53" s="194"/>
      <c r="Q53" s="192" t="s">
        <v>181</v>
      </c>
      <c r="R53" s="193"/>
      <c r="S53" s="193"/>
      <c r="T53" s="193"/>
      <c r="U53" s="193"/>
      <c r="V53" s="193"/>
      <c r="W53" s="194"/>
      <c r="X53" s="195" t="s">
        <v>183</v>
      </c>
      <c r="Y53" s="196"/>
      <c r="Z53" s="196"/>
      <c r="AA53" s="196"/>
      <c r="AB53" s="197"/>
      <c r="AC53" s="198" t="s">
        <v>96</v>
      </c>
      <c r="AD53" s="200" t="s">
        <v>184</v>
      </c>
      <c r="AE53" s="200"/>
      <c r="AF53" s="180" t="s">
        <v>96</v>
      </c>
      <c r="AG53" s="182" t="s">
        <v>185</v>
      </c>
      <c r="AH53" s="182"/>
      <c r="AI53" s="183"/>
      <c r="AK53" s="165"/>
      <c r="AL53" s="111"/>
    </row>
    <row r="54" spans="2:38" ht="25.5" customHeight="1" thickBot="1">
      <c r="B54" s="297"/>
      <c r="C54" s="212"/>
      <c r="D54" s="213"/>
      <c r="E54" s="213"/>
      <c r="F54" s="213"/>
      <c r="G54" s="213"/>
      <c r="H54" s="213"/>
      <c r="I54" s="186"/>
      <c r="J54" s="187"/>
      <c r="K54" s="187"/>
      <c r="L54" s="187"/>
      <c r="M54" s="187"/>
      <c r="N54" s="187"/>
      <c r="O54" s="187"/>
      <c r="P54" s="188"/>
      <c r="Q54" s="186"/>
      <c r="R54" s="187"/>
      <c r="S54" s="176" t="s">
        <v>174</v>
      </c>
      <c r="T54" s="177"/>
      <c r="U54" s="176" t="s">
        <v>175</v>
      </c>
      <c r="V54" s="177"/>
      <c r="W54" s="178" t="s">
        <v>182</v>
      </c>
      <c r="X54" s="189"/>
      <c r="Y54" s="190"/>
      <c r="Z54" s="190"/>
      <c r="AA54" s="190"/>
      <c r="AB54" s="191"/>
      <c r="AC54" s="199"/>
      <c r="AD54" s="201"/>
      <c r="AE54" s="201"/>
      <c r="AF54" s="181"/>
      <c r="AG54" s="184"/>
      <c r="AH54" s="184"/>
      <c r="AI54" s="185"/>
      <c r="AK54" s="165"/>
      <c r="AL54" s="111"/>
    </row>
    <row r="55" spans="2:38" ht="18.75" customHeight="1">
      <c r="B55" s="297"/>
      <c r="C55" s="212"/>
      <c r="D55" s="213"/>
      <c r="E55" s="213"/>
      <c r="F55" s="213"/>
      <c r="G55" s="213"/>
      <c r="H55" s="213"/>
      <c r="I55" s="192" t="s">
        <v>180</v>
      </c>
      <c r="J55" s="193"/>
      <c r="K55" s="193"/>
      <c r="L55" s="193"/>
      <c r="M55" s="193"/>
      <c r="N55" s="193"/>
      <c r="O55" s="193"/>
      <c r="P55" s="194"/>
      <c r="Q55" s="192" t="s">
        <v>181</v>
      </c>
      <c r="R55" s="193"/>
      <c r="S55" s="193"/>
      <c r="T55" s="193"/>
      <c r="U55" s="193"/>
      <c r="V55" s="193"/>
      <c r="W55" s="194"/>
      <c r="X55" s="195" t="s">
        <v>183</v>
      </c>
      <c r="Y55" s="196"/>
      <c r="Z55" s="196"/>
      <c r="AA55" s="196"/>
      <c r="AB55" s="197"/>
      <c r="AC55" s="198" t="s">
        <v>96</v>
      </c>
      <c r="AD55" s="200" t="s">
        <v>184</v>
      </c>
      <c r="AE55" s="200"/>
      <c r="AF55" s="180" t="s">
        <v>96</v>
      </c>
      <c r="AG55" s="182" t="s">
        <v>185</v>
      </c>
      <c r="AH55" s="182"/>
      <c r="AI55" s="183"/>
      <c r="AL55" s="111"/>
    </row>
    <row r="56" spans="2:38" ht="25.5" customHeight="1" thickBot="1">
      <c r="B56" s="262"/>
      <c r="C56" s="214"/>
      <c r="D56" s="215"/>
      <c r="E56" s="215"/>
      <c r="F56" s="215"/>
      <c r="G56" s="215"/>
      <c r="H56" s="215"/>
      <c r="I56" s="186"/>
      <c r="J56" s="187"/>
      <c r="K56" s="187"/>
      <c r="L56" s="187"/>
      <c r="M56" s="187"/>
      <c r="N56" s="187"/>
      <c r="O56" s="187"/>
      <c r="P56" s="188"/>
      <c r="Q56" s="186"/>
      <c r="R56" s="187"/>
      <c r="S56" s="176" t="s">
        <v>174</v>
      </c>
      <c r="T56" s="177"/>
      <c r="U56" s="176" t="s">
        <v>175</v>
      </c>
      <c r="V56" s="177"/>
      <c r="W56" s="178" t="s">
        <v>182</v>
      </c>
      <c r="X56" s="189"/>
      <c r="Y56" s="190"/>
      <c r="Z56" s="190"/>
      <c r="AA56" s="190"/>
      <c r="AB56" s="191"/>
      <c r="AC56" s="199"/>
      <c r="AD56" s="201"/>
      <c r="AE56" s="201"/>
      <c r="AF56" s="181"/>
      <c r="AG56" s="184"/>
      <c r="AH56" s="184"/>
      <c r="AI56" s="185"/>
      <c r="AL56" s="111"/>
    </row>
    <row r="57" spans="2:38">
      <c r="B57" s="391"/>
      <c r="C57" s="392"/>
      <c r="D57" s="392"/>
      <c r="E57" s="392"/>
      <c r="F57" s="392"/>
      <c r="G57" s="392"/>
      <c r="H57" s="392"/>
      <c r="I57" s="392"/>
      <c r="J57" s="392"/>
      <c r="K57" s="392"/>
      <c r="L57" s="392"/>
      <c r="M57" s="392"/>
      <c r="N57" s="392"/>
      <c r="O57" s="392"/>
      <c r="P57" s="392"/>
      <c r="Q57" s="392"/>
      <c r="R57" s="392"/>
      <c r="S57" s="392"/>
      <c r="T57" s="392"/>
      <c r="U57" s="392"/>
      <c r="V57" s="392"/>
      <c r="W57" s="392"/>
      <c r="X57" s="392"/>
      <c r="Y57" s="392"/>
      <c r="Z57" s="392"/>
      <c r="AA57" s="392"/>
      <c r="AB57" s="392"/>
      <c r="AC57" s="392"/>
      <c r="AD57" s="392"/>
      <c r="AE57" s="392"/>
      <c r="AF57" s="392"/>
      <c r="AG57" s="392"/>
      <c r="AH57" s="392"/>
      <c r="AI57" s="392"/>
    </row>
  </sheetData>
  <mergeCells count="232">
    <mergeCell ref="AN22:AV22"/>
    <mergeCell ref="AO30:AV30"/>
    <mergeCell ref="AO29:AV29"/>
    <mergeCell ref="AP33:AQ33"/>
    <mergeCell ref="AS33:AT33"/>
    <mergeCell ref="C45:H45"/>
    <mergeCell ref="C50:H50"/>
    <mergeCell ref="I50:AI50"/>
    <mergeCell ref="AG37:AI37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B57:AI57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I42"/>
    <mergeCell ref="B43:B44"/>
    <mergeCell ref="C43:H44"/>
    <mergeCell ref="R43:S43"/>
    <mergeCell ref="T43:U43"/>
    <mergeCell ref="AB43:AC43"/>
    <mergeCell ref="B51:B56"/>
    <mergeCell ref="AG51:AI52"/>
    <mergeCell ref="AF51:AF52"/>
    <mergeCell ref="AD51:AE52"/>
    <mergeCell ref="AC51:AC52"/>
    <mergeCell ref="X51:AB51"/>
    <mergeCell ref="C46:H46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AD40:AH40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AC35:AD35"/>
    <mergeCell ref="AE35:AF35"/>
    <mergeCell ref="I33:L33"/>
    <mergeCell ref="M33:N33"/>
    <mergeCell ref="P33:Q33"/>
    <mergeCell ref="T33:U33"/>
    <mergeCell ref="W33:X33"/>
    <mergeCell ref="T34:U34"/>
    <mergeCell ref="W34:X34"/>
    <mergeCell ref="AA34:AB34"/>
    <mergeCell ref="AC34:AD34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I32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C33:AD33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AD25:AF26"/>
    <mergeCell ref="AG25:AH26"/>
    <mergeCell ref="AI25:AI26"/>
    <mergeCell ref="M22:AI22"/>
    <mergeCell ref="B23:B24"/>
    <mergeCell ref="C23:H24"/>
    <mergeCell ref="AD24:A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AC19:AD19"/>
    <mergeCell ref="C20:H20"/>
    <mergeCell ref="M20:S20"/>
    <mergeCell ref="T20:U20"/>
    <mergeCell ref="AB20:AC20"/>
    <mergeCell ref="B21:B22"/>
    <mergeCell ref="C21:H22"/>
    <mergeCell ref="I21:L21"/>
    <mergeCell ref="M21:AI21"/>
    <mergeCell ref="I22:L22"/>
    <mergeCell ref="B18:B19"/>
    <mergeCell ref="C18:H18"/>
    <mergeCell ref="I18:Z18"/>
    <mergeCell ref="C19:H19"/>
    <mergeCell ref="I19:Z19"/>
    <mergeCell ref="AA19:AB19"/>
    <mergeCell ref="AC9:AE9"/>
    <mergeCell ref="AG9:AI9"/>
    <mergeCell ref="V10:AI10"/>
    <mergeCell ref="C13:H13"/>
    <mergeCell ref="I13:AI13"/>
    <mergeCell ref="B14:B17"/>
    <mergeCell ref="C14:H17"/>
    <mergeCell ref="Z17:AF17"/>
    <mergeCell ref="B9:E9"/>
    <mergeCell ref="F9:G9"/>
    <mergeCell ref="I9:K9"/>
    <mergeCell ref="M9:O9"/>
    <mergeCell ref="V9:Y9"/>
    <mergeCell ref="Z9:AA9"/>
    <mergeCell ref="B8:E8"/>
    <mergeCell ref="F8:O8"/>
    <mergeCell ref="V8:Y8"/>
    <mergeCell ref="Z8:AI8"/>
    <mergeCell ref="V5:Y5"/>
    <mergeCell ref="Z5:AI5"/>
    <mergeCell ref="B6:O6"/>
    <mergeCell ref="V6:Y6"/>
    <mergeCell ref="Z6:AI6"/>
    <mergeCell ref="B7:D7"/>
    <mergeCell ref="E7:F7"/>
    <mergeCell ref="G7:H7"/>
    <mergeCell ref="J7:K7"/>
    <mergeCell ref="M7:N7"/>
    <mergeCell ref="C47:H47"/>
    <mergeCell ref="C48:H48"/>
    <mergeCell ref="C49:H49"/>
    <mergeCell ref="I49:J49"/>
    <mergeCell ref="R49:S49"/>
    <mergeCell ref="C51:H56"/>
    <mergeCell ref="AK1:AV1"/>
    <mergeCell ref="AO31:AV31"/>
    <mergeCell ref="AO32:AV32"/>
    <mergeCell ref="B1:AH1"/>
    <mergeCell ref="B2:I2"/>
    <mergeCell ref="K2:AI2"/>
    <mergeCell ref="B3:U5"/>
    <mergeCell ref="Y3:Z3"/>
    <mergeCell ref="AA3:AB3"/>
    <mergeCell ref="AD3:AE3"/>
    <mergeCell ref="AG3:AH3"/>
    <mergeCell ref="V4:Y4"/>
    <mergeCell ref="Z4:AI4"/>
    <mergeCell ref="V7:X7"/>
    <mergeCell ref="Z7:AA7"/>
    <mergeCell ref="AC7:AE7"/>
    <mergeCell ref="AG7:AI7"/>
    <mergeCell ref="X52:AB52"/>
    <mergeCell ref="Q51:W51"/>
    <mergeCell ref="Q52:R52"/>
    <mergeCell ref="I51:P51"/>
    <mergeCell ref="I52:P52"/>
    <mergeCell ref="I53:P53"/>
    <mergeCell ref="Q53:W53"/>
    <mergeCell ref="X53:AB53"/>
    <mergeCell ref="AC53:AC54"/>
    <mergeCell ref="AD53:AE54"/>
    <mergeCell ref="AF53:AF54"/>
    <mergeCell ref="AG53:AI54"/>
    <mergeCell ref="I54:P54"/>
    <mergeCell ref="Q54:R54"/>
    <mergeCell ref="X54:AB54"/>
    <mergeCell ref="I55:P55"/>
    <mergeCell ref="Q55:W55"/>
    <mergeCell ref="X55:AB55"/>
    <mergeCell ref="AC55:AC56"/>
    <mergeCell ref="AD55:AE56"/>
    <mergeCell ref="AF55:AF56"/>
    <mergeCell ref="AG55:AI56"/>
    <mergeCell ref="I56:P56"/>
    <mergeCell ref="Q56:R56"/>
    <mergeCell ref="X56:AB56"/>
  </mergeCells>
  <phoneticPr fontId="2"/>
  <conditionalFormatting sqref="AA3:AB3">
    <cfRule type="containsBlanks" dxfId="127" priority="192">
      <formula>LEN(TRIM(AA3))=0</formula>
    </cfRule>
  </conditionalFormatting>
  <conditionalFormatting sqref="AD3:AE3 AG3:AH3 Z4:AI6 Z7:AA7 AC7:AE7 AG7:AI7 Z8:AI8 Z9:AA9 AC9:AE9 AG9:AI9">
    <cfRule type="containsBlanks" dxfId="126" priority="191">
      <formula>LEN(TRIM(Z3))=0</formula>
    </cfRule>
  </conditionalFormatting>
  <conditionalFormatting sqref="AL27">
    <cfRule type="expression" dxfId="125" priority="190">
      <formula>$S$30&gt;0</formula>
    </cfRule>
  </conditionalFormatting>
  <conditionalFormatting sqref="AK26">
    <cfRule type="expression" dxfId="124" priority="189">
      <formula>$S$31&gt;0</formula>
    </cfRule>
  </conditionalFormatting>
  <conditionalFormatting sqref="AK28">
    <cfRule type="expression" dxfId="123" priority="187">
      <formula>$S$31&gt;0</formula>
    </cfRule>
  </conditionalFormatting>
  <conditionalFormatting sqref="AK29">
    <cfRule type="expression" dxfId="122" priority="182">
      <formula>AND($N$26="☑",$AC$29="")</formula>
    </cfRule>
    <cfRule type="expression" dxfId="121" priority="183">
      <formula>AND($N$26="☑",$W$29="")</formula>
    </cfRule>
    <cfRule type="expression" dxfId="120" priority="184">
      <formula>AND($N$26="☑",$T$29="")</formula>
    </cfRule>
    <cfRule type="expression" dxfId="119" priority="185">
      <formula>AND($N$26="☑",$N$29="")</formula>
    </cfRule>
    <cfRule type="expression" dxfId="118" priority="186">
      <formula>AND($N$26="☑",$K$29="")</formula>
    </cfRule>
  </conditionalFormatting>
  <conditionalFormatting sqref="AK30">
    <cfRule type="expression" dxfId="117" priority="172">
      <formula>AND($O$26="☑",$K$30="")</formula>
    </cfRule>
    <cfRule type="expression" dxfId="116" priority="174">
      <formula>AND($O$26="☑",$N$30="")</formula>
    </cfRule>
    <cfRule type="expression" dxfId="115" priority="176">
      <formula>AND($O$26="☑",$T$30="")</formula>
    </cfRule>
    <cfRule type="expression" dxfId="114" priority="178">
      <formula>AND($O$26="☑",$W$30="")</formula>
    </cfRule>
    <cfRule type="expression" dxfId="113" priority="180">
      <formula>AND($O$26="☑",$AC$30="")</formula>
    </cfRule>
  </conditionalFormatting>
  <conditionalFormatting sqref="AL20">
    <cfRule type="expression" dxfId="112" priority="169">
      <formula>AND($K$20="☑",$AG$20="")</formula>
    </cfRule>
    <cfRule type="expression" dxfId="111" priority="170">
      <formula>AND($K$20="☑",$AE$20="")</formula>
    </cfRule>
    <cfRule type="expression" dxfId="110" priority="171">
      <formula>AND($K$20="☑",$AG$20="")</formula>
    </cfRule>
  </conditionalFormatting>
  <conditionalFormatting sqref="AK23">
    <cfRule type="expression" dxfId="109" priority="168">
      <formula>OR($I$23="☑",$L$23="☑",$Q$23="☑",$T$23="☑",$W$23="☑",$AB$23="☑",$AG$23="☑",$I$24="☑",$L$24="☑",$Q$24="☑",$U$24="☑",$W$24="☑",$AA$24="☑")</formula>
    </cfRule>
  </conditionalFormatting>
  <conditionalFormatting sqref="AL32">
    <cfRule type="expression" dxfId="108" priority="167">
      <formula>$W$25&gt;0</formula>
    </cfRule>
  </conditionalFormatting>
  <conditionalFormatting sqref="AK31">
    <cfRule type="expression" dxfId="107" priority="165">
      <formula>OR($M$31="☑",$P$31="☑")</formula>
    </cfRule>
    <cfRule type="expression" dxfId="106" priority="166">
      <formula>$W$25&gt;0</formula>
    </cfRule>
  </conditionalFormatting>
  <conditionalFormatting sqref="AK32">
    <cfRule type="expression" dxfId="105" priority="163">
      <formula>OR($M$32="☑",$P$32="☑")</formula>
    </cfRule>
    <cfRule type="expression" dxfId="104" priority="164">
      <formula>$W$25&gt;0</formula>
    </cfRule>
  </conditionalFormatting>
  <conditionalFormatting sqref="AK25">
    <cfRule type="expression" dxfId="103" priority="161">
      <formula>OR($I$26="☑",$J$26="☑",$K$26="☑",$L$26="☑",$M$26="☑",$N$26="☑",$O$26="☑",$P$26="☑")</formula>
    </cfRule>
    <cfRule type="expression" dxfId="102" priority="162">
      <formula>$S$31&gt;0</formula>
    </cfRule>
  </conditionalFormatting>
  <conditionalFormatting sqref="AK39">
    <cfRule type="expression" dxfId="101" priority="148">
      <formula>AND(OR($I$38="☑",$L$38="☑",$O$38="☑"),$K$39="")</formula>
    </cfRule>
    <cfRule type="expression" dxfId="100" priority="149">
      <formula>AND(OR($I$38="☑",$L$38="☑",$O$38="☑"),$N$39="")</formula>
    </cfRule>
    <cfRule type="expression" dxfId="99" priority="150">
      <formula>AND(OR($I$38="☑",$L$38="☑",$O$38="☑"),$P$39="")</formula>
    </cfRule>
    <cfRule type="expression" dxfId="98" priority="151">
      <formula>AND(OR($I$38="☑",$L$38="☑",$O$38="☑"),$S$39="")</formula>
    </cfRule>
    <cfRule type="expression" dxfId="97" priority="152">
      <formula>AND(OR($I$38="☑",$L$38="☑",$O$38="☑"),$V$39="")</formula>
    </cfRule>
    <cfRule type="expression" dxfId="96" priority="153">
      <formula>AND(OR($I$38="☑",$L$38="☑",$O$38="☑"),$X$39="")</formula>
    </cfRule>
  </conditionalFormatting>
  <conditionalFormatting sqref="AK42">
    <cfRule type="expression" dxfId="95" priority="139">
      <formula>AND(OR($I$42="☑",$L$42="☑"),$P$42="")</formula>
    </cfRule>
    <cfRule type="expression" dxfId="94" priority="140">
      <formula>AND(OR($I$42="☑",$L$42="☑"),$S$42="")</formula>
    </cfRule>
    <cfRule type="expression" dxfId="93" priority="141">
      <formula>AND(OR($I$42="☑",$L$42="☑"),$V$42="")</formula>
    </cfRule>
  </conditionalFormatting>
  <conditionalFormatting sqref="I18:Z19">
    <cfRule type="containsBlanks" dxfId="92" priority="138">
      <formula>LEN(TRIM(I18))=0</formula>
    </cfRule>
  </conditionalFormatting>
  <conditionalFormatting sqref="AC19:AD19 AF19 AH19">
    <cfRule type="containsBlanks" dxfId="91" priority="137">
      <formula>LEN(TRIM(AC19))=0</formula>
    </cfRule>
  </conditionalFormatting>
  <conditionalFormatting sqref="T20:U20 W20 Y20">
    <cfRule type="containsBlanks" dxfId="90" priority="136">
      <formula>LEN(TRIM(T20))=0</formula>
    </cfRule>
  </conditionalFormatting>
  <conditionalFormatting sqref="M21:AI22">
    <cfRule type="containsBlanks" dxfId="89" priority="135">
      <formula>LEN(TRIM(M21))=0</formula>
    </cfRule>
  </conditionalFormatting>
  <conditionalFormatting sqref="W25:X26">
    <cfRule type="expression" dxfId="88" priority="134">
      <formula>AND($S$31="",$W$25="")</formula>
    </cfRule>
  </conditionalFormatting>
  <conditionalFormatting sqref="AA25:AB26">
    <cfRule type="expression" dxfId="87" priority="133">
      <formula>AND($S$31="",$AA$25="")</formula>
    </cfRule>
  </conditionalFormatting>
  <conditionalFormatting sqref="AG25:AH26">
    <cfRule type="expression" dxfId="86" priority="132">
      <formula>AND($S$31="",$AG$25="")</formula>
    </cfRule>
  </conditionalFormatting>
  <conditionalFormatting sqref="Q27:S27">
    <cfRule type="expression" dxfId="85" priority="131">
      <formula>AND($S$31="",$Q$27="")</formula>
    </cfRule>
  </conditionalFormatting>
  <conditionalFormatting sqref="AC27:AE27">
    <cfRule type="expression" dxfId="84" priority="130">
      <formula>AND($S$31="",$AC$27="")</formula>
    </cfRule>
  </conditionalFormatting>
  <conditionalFormatting sqref="K28:L28">
    <cfRule type="expression" dxfId="83" priority="128">
      <formula>AND($S$31="",$K$28="")</formula>
    </cfRule>
  </conditionalFormatting>
  <conditionalFormatting sqref="N28:O28">
    <cfRule type="expression" dxfId="82" priority="127">
      <formula>AND($S$31="",$N$28="")</formula>
    </cfRule>
  </conditionalFormatting>
  <conditionalFormatting sqref="T28:U28">
    <cfRule type="expression" dxfId="81" priority="126">
      <formula>AND($S$31="",$T$28="")</formula>
    </cfRule>
  </conditionalFormatting>
  <conditionalFormatting sqref="W28:X28">
    <cfRule type="expression" dxfId="80" priority="125">
      <formula>AND($S$31="",$W$28="")</formula>
    </cfRule>
  </conditionalFormatting>
  <conditionalFormatting sqref="AC28:AD28">
    <cfRule type="expression" dxfId="79" priority="124">
      <formula>AND($S$31="",$AC$28="")</formula>
    </cfRule>
  </conditionalFormatting>
  <conditionalFormatting sqref="S31:T31">
    <cfRule type="expression" dxfId="78" priority="123">
      <formula>AND($W$25="",$S$31="")</formula>
    </cfRule>
  </conditionalFormatting>
  <conditionalFormatting sqref="W31:X31">
    <cfRule type="expression" dxfId="77" priority="122">
      <formula>AND($W$25="",$W$31="")</formula>
    </cfRule>
  </conditionalFormatting>
  <conditionalFormatting sqref="AC31:AD31">
    <cfRule type="expression" dxfId="76" priority="121">
      <formula>AND($W$25="",$AC$31="")</formula>
    </cfRule>
  </conditionalFormatting>
  <conditionalFormatting sqref="S32:T32">
    <cfRule type="expression" dxfId="75" priority="120">
      <formula>AND($W$25="",$S$32="")</formula>
    </cfRule>
  </conditionalFormatting>
  <conditionalFormatting sqref="M33:N33">
    <cfRule type="expression" dxfId="74" priority="119">
      <formula>AND($W$25="",$M$33="")</formula>
    </cfRule>
  </conditionalFormatting>
  <conditionalFormatting sqref="P33:Q33">
    <cfRule type="expression" dxfId="73" priority="118">
      <formula>AND($W$25="",$P$33="")</formula>
    </cfRule>
  </conditionalFormatting>
  <conditionalFormatting sqref="T33:U33">
    <cfRule type="expression" dxfId="72" priority="117">
      <formula>AND($W$25="",$T$33="")</formula>
    </cfRule>
  </conditionalFormatting>
  <conditionalFormatting sqref="W33:X33">
    <cfRule type="expression" dxfId="71" priority="116">
      <formula>AND($W$25="",$W$33="")</formula>
    </cfRule>
  </conditionalFormatting>
  <conditionalFormatting sqref="AC33:AD33">
    <cfRule type="expression" dxfId="70" priority="115">
      <formula>AND($W$25="",$AC$33="")</formula>
    </cfRule>
  </conditionalFormatting>
  <conditionalFormatting sqref="K29:L29">
    <cfRule type="expression" dxfId="69" priority="114">
      <formula>AND($N$26="☑",$K$29="")</formula>
    </cfRule>
  </conditionalFormatting>
  <conditionalFormatting sqref="N29:O29">
    <cfRule type="expression" dxfId="68" priority="113">
      <formula>AND($N$26="☑",$N$29="")</formula>
    </cfRule>
  </conditionalFormatting>
  <conditionalFormatting sqref="T29:U29">
    <cfRule type="expression" dxfId="67" priority="112">
      <formula>AND($N$26="☑",$T$29="")</formula>
    </cfRule>
  </conditionalFormatting>
  <conditionalFormatting sqref="W29:X29">
    <cfRule type="expression" dxfId="66" priority="111">
      <formula>AND($N$26="☑",$W$29="")</formula>
    </cfRule>
  </conditionalFormatting>
  <conditionalFormatting sqref="AC29:AD29">
    <cfRule type="expression" dxfId="65" priority="110">
      <formula>AND($N$26="☑",$AC$29="")</formula>
    </cfRule>
  </conditionalFormatting>
  <conditionalFormatting sqref="K30:L30">
    <cfRule type="expression" dxfId="64" priority="108">
      <formula>AND($O$26="☑",$K$30="")</formula>
    </cfRule>
  </conditionalFormatting>
  <conditionalFormatting sqref="N30:O30">
    <cfRule type="expression" dxfId="63" priority="107">
      <formula>AND($O$26="☑",$N$30="")</formula>
    </cfRule>
  </conditionalFormatting>
  <conditionalFormatting sqref="T30:U30">
    <cfRule type="expression" dxfId="62" priority="103">
      <formula>AND($O$26="☑",$T$30="")</formula>
    </cfRule>
  </conditionalFormatting>
  <conditionalFormatting sqref="W30:X30">
    <cfRule type="expression" dxfId="61" priority="101">
      <formula>AND($O$26="☑",$W$30="")</formula>
    </cfRule>
  </conditionalFormatting>
  <conditionalFormatting sqref="AC30:AD30">
    <cfRule type="expression" dxfId="60" priority="99">
      <formula>AND($O$26="☑",$AC$30="")</formula>
    </cfRule>
  </conditionalFormatting>
  <conditionalFormatting sqref="I25:R26">
    <cfRule type="expression" dxfId="59" priority="89">
      <formula>$S$31&gt;0</formula>
    </cfRule>
    <cfRule type="expression" dxfId="58" priority="97">
      <formula>OR($I$26="☑",$J$26="☑",$K$26="☑",$L$26="☑",$M$26="☑",$N$26="☑",$O$26="☑",$P$26="☑")</formula>
    </cfRule>
  </conditionalFormatting>
  <conditionalFormatting sqref="I20:L20">
    <cfRule type="expression" dxfId="57" priority="87">
      <formula>OR($I$20="☑",$K$20="☑")</formula>
    </cfRule>
  </conditionalFormatting>
  <conditionalFormatting sqref="AB20:AC20">
    <cfRule type="expression" dxfId="56" priority="86">
      <formula>AND($K$20="☑",$AB$20="")</formula>
    </cfRule>
  </conditionalFormatting>
  <conditionalFormatting sqref="AE20">
    <cfRule type="expression" dxfId="55" priority="85">
      <formula>AND($K$20="☑",$AE$20="")</formula>
    </cfRule>
  </conditionalFormatting>
  <conditionalFormatting sqref="AG20">
    <cfRule type="expression" dxfId="54" priority="84">
      <formula>AND($K$20="☑",$AG$20="")</formula>
    </cfRule>
  </conditionalFormatting>
  <conditionalFormatting sqref="AK27">
    <cfRule type="expression" dxfId="53" priority="79">
      <formula>$S$31&gt;0</formula>
    </cfRule>
  </conditionalFormatting>
  <conditionalFormatting sqref="M31:Q31">
    <cfRule type="expression" dxfId="52" priority="77">
      <formula>$W$25&gt;0</formula>
    </cfRule>
    <cfRule type="expression" dxfId="51" priority="78">
      <formula>OR($M$31="☑",$P$31="☑")</formula>
    </cfRule>
  </conditionalFormatting>
  <conditionalFormatting sqref="M32:Q32">
    <cfRule type="expression" dxfId="50" priority="75">
      <formula>$W$25&gt;0</formula>
    </cfRule>
    <cfRule type="expression" dxfId="49" priority="76">
      <formula>OR($M$32="☑",$P$32="☑")</formula>
    </cfRule>
  </conditionalFormatting>
  <conditionalFormatting sqref="I23:AI23 I24:AA24">
    <cfRule type="expression" dxfId="48" priority="72">
      <formula>OR($I$23="☑",$L$23="☑",$Q$23="☑",$T$23="☑",$W$23="☑",$AB$23="☑",$AG$23="☑",$I$24="☑",$L$24="☑",$Q$24="☑",$U$24="☑",$W$24="☑",$AA$24="☑")</formula>
    </cfRule>
  </conditionalFormatting>
  <conditionalFormatting sqref="AB24:AI24">
    <cfRule type="expression" dxfId="47" priority="71">
      <formula>OR(OR($I$23="☑",$L$23="☑",$Q$23="☑",$T$23="☑",$W$23="☑",$AB$23="☑",$AG$23="☑",$I$24="☑",$L$24="☑",$Q$24="☑",$U$24="☑",$W$24="☑"),AND($AA$24="☑",$AD$24&gt;0))</formula>
    </cfRule>
  </conditionalFormatting>
  <conditionalFormatting sqref="AK24">
    <cfRule type="expression" dxfId="46" priority="70">
      <formula>AND($AA$24="☑",$AD$24="")</formula>
    </cfRule>
  </conditionalFormatting>
  <conditionalFormatting sqref="I14:AI16 I17:W17">
    <cfRule type="expression" dxfId="45" priority="69">
      <formula>OR($I$14="☑",$M$14="☑",$Q$14="☑",$W$14="☑",$Z$14="☑",$AC$14="☑",$I$15="☑",$M$15="☑",$Q$15="☑",$W$15="☑",$AC$15="☑",$I$16="☑",$Q$16="☑",$W$16="☑",$AD$16="☑",$I$17="☑",$N$17="☑",$S$17="☑",$W$17="☑")</formula>
    </cfRule>
  </conditionalFormatting>
  <conditionalFormatting sqref="X17:AI17">
    <cfRule type="expression" dxfId="44" priority="68">
      <formula>OR(OR($I$14="☑",$M$14="☑",$Q$14="☑",$W$14="☑",$Z$14="☑",$AC$14="☑",$I$15="☑",$M$15="☑",$Q$15="☑",$W$15="☑",$AC$15="☑",$I$16="☑",$Q$16="☑",$W$16="☑",$AD$16="☑",$I$17="☑",$N$17="☑",$S$17="☑"),AND($W$17="☑",$Z$17&gt;0))</formula>
    </cfRule>
  </conditionalFormatting>
  <conditionalFormatting sqref="K37:L37">
    <cfRule type="expression" dxfId="43" priority="66">
      <formula>AND(OR($I$36="☑",$L$36="☑"),$K$37="")</formula>
    </cfRule>
  </conditionalFormatting>
  <conditionalFormatting sqref="N37:O37">
    <cfRule type="expression" dxfId="42" priority="65">
      <formula>AND(OR($I$36="☑",$L$36="☑"),$N$37="")</formula>
    </cfRule>
  </conditionalFormatting>
  <conditionalFormatting sqref="Q37:R37">
    <cfRule type="expression" dxfId="41" priority="64">
      <formula>AND(OR($I$36="☑",$L$36="☑"),$Q$37="")</formula>
    </cfRule>
  </conditionalFormatting>
  <conditionalFormatting sqref="X37:Y37">
    <cfRule type="expression" dxfId="40" priority="63">
      <formula>AND(OR($I$36="☑",$L$36="☑"),$X$37="")</formula>
    </cfRule>
  </conditionalFormatting>
  <conditionalFormatting sqref="AA37:AB37">
    <cfRule type="expression" dxfId="39" priority="62">
      <formula>AND(OR($I$36="☑",$L$36="☑"),$AA$37="")</formula>
    </cfRule>
  </conditionalFormatting>
  <conditionalFormatting sqref="AD37:AE37">
    <cfRule type="expression" dxfId="38" priority="61">
      <formula>AND(OR($I$36="☑",$L$36="☑"),$AD$37="")</formula>
    </cfRule>
  </conditionalFormatting>
  <conditionalFormatting sqref="K39:L39">
    <cfRule type="expression" dxfId="37" priority="60">
      <formula>AND(OR($I$38="☑",$L$38="☑",$O$38="☑"),$K$39="")</formula>
    </cfRule>
  </conditionalFormatting>
  <conditionalFormatting sqref="N39">
    <cfRule type="expression" dxfId="36" priority="59">
      <formula>AND(OR($I$38="☑",$L$38="☑",$O$38="☑"),$N$39="")</formula>
    </cfRule>
  </conditionalFormatting>
  <conditionalFormatting sqref="P39">
    <cfRule type="expression" dxfId="35" priority="58">
      <formula>AND(OR($I$38="☑",$L$38="☑",$O$38="☑"),$P$39="")</formula>
    </cfRule>
  </conditionalFormatting>
  <conditionalFormatting sqref="S39:T39">
    <cfRule type="expression" dxfId="34" priority="57">
      <formula>AND(OR($I$38="☑",$L$38="☑",$O$38="☑"),$S$39="")</formula>
    </cfRule>
  </conditionalFormatting>
  <conditionalFormatting sqref="V39">
    <cfRule type="expression" dxfId="33" priority="56">
      <formula>AND(OR($I$38="☑",$L$38="☑",$O$38="☑"),$V$39="")</formula>
    </cfRule>
  </conditionalFormatting>
  <conditionalFormatting sqref="X39">
    <cfRule type="expression" dxfId="32" priority="55">
      <formula>AND(OR($I$38="☑",$L$38="☑",$O$38="☑"),$X$39="")</formula>
    </cfRule>
  </conditionalFormatting>
  <conditionalFormatting sqref="K41:L41">
    <cfRule type="expression" dxfId="31" priority="54">
      <formula>AND(OR($I$40="☑",$L$40="☑",$O$40="☑"),$K$41="")</formula>
    </cfRule>
  </conditionalFormatting>
  <conditionalFormatting sqref="N41">
    <cfRule type="expression" dxfId="30" priority="53">
      <formula>AND(OR($I$40="☑",$L$40="☑",$O$40="☑"),$N$41="")</formula>
    </cfRule>
  </conditionalFormatting>
  <conditionalFormatting sqref="P41">
    <cfRule type="expression" dxfId="29" priority="52">
      <formula>AND(OR($I$40="☑",$L$40="☑",$O$40="☑"),$P$41="")</formula>
    </cfRule>
  </conditionalFormatting>
  <conditionalFormatting sqref="S41:T41">
    <cfRule type="expression" dxfId="28" priority="51">
      <formula>AND($O$40="☑",$S$41="")</formula>
    </cfRule>
  </conditionalFormatting>
  <conditionalFormatting sqref="V41">
    <cfRule type="expression" dxfId="27" priority="50">
      <formula>AND($O$40="☑",$V$41="")</formula>
    </cfRule>
  </conditionalFormatting>
  <conditionalFormatting sqref="X41">
    <cfRule type="expression" dxfId="26" priority="49">
      <formula>AND($O$40="☑",$X$41="")</formula>
    </cfRule>
  </conditionalFormatting>
  <conditionalFormatting sqref="P42:Q42">
    <cfRule type="expression" dxfId="25" priority="48">
      <formula>AND(OR($I$42="☑",$L$42="☑"),$P$42="")</formula>
    </cfRule>
  </conditionalFormatting>
  <conditionalFormatting sqref="S42:T42">
    <cfRule type="expression" dxfId="24" priority="47">
      <formula>AND(OR($I$42="☑",$L$42="☑"),$S$42="")</formula>
    </cfRule>
  </conditionalFormatting>
  <conditionalFormatting sqref="V42:W42">
    <cfRule type="expression" dxfId="23" priority="46">
      <formula>AND(OR($I$42="☑",$L$42="☑"),$V$42="")</formula>
    </cfRule>
  </conditionalFormatting>
  <conditionalFormatting sqref="AK33">
    <cfRule type="expression" dxfId="22" priority="45">
      <formula>$W$25&gt;0</formula>
    </cfRule>
  </conditionalFormatting>
  <conditionalFormatting sqref="AL31">
    <cfRule type="expression" dxfId="21" priority="44">
      <formula>$W$25&gt;0</formula>
    </cfRule>
  </conditionalFormatting>
  <conditionalFormatting sqref="T40:AI40">
    <cfRule type="expression" dxfId="20" priority="43">
      <formula>AND(OR($I$40="☑",$L$40="☑",$O$40="☑"),$T$40="")</formula>
    </cfRule>
  </conditionalFormatting>
  <conditionalFormatting sqref="I45:AI45">
    <cfRule type="expression" dxfId="19" priority="41">
      <formula>OR($I$45="☑",$K$45="☑",$N$45="☑",$P$45="☑")</formula>
    </cfRule>
  </conditionalFormatting>
  <conditionalFormatting sqref="AK45">
    <cfRule type="expression" dxfId="18" priority="39">
      <formula>OR($I$45="☑",$K$45="☑",$N$45="☑",$P$45="☑")</formula>
    </cfRule>
  </conditionalFormatting>
  <conditionalFormatting sqref="T40:AA40">
    <cfRule type="expression" dxfId="17" priority="36">
      <formula>AND(OR($I$40="☑",$L$40="☑",$O$40="☑"),AND($T$40="□",$X$40="□",$AA$40="□"))</formula>
    </cfRule>
  </conditionalFormatting>
  <conditionalFormatting sqref="AB40:AI40">
    <cfRule type="expression" priority="35">
      <formula>AND(OR($I$40="☑",$L$40="☑",$O$40="☑"),AND($T$40="□",$X$40="□",$AA$40="□",$AD$40=""))</formula>
    </cfRule>
  </conditionalFormatting>
  <conditionalFormatting sqref="AP25:AV25">
    <cfRule type="expression" dxfId="16" priority="33">
      <formula>$K$29=""</formula>
    </cfRule>
  </conditionalFormatting>
  <conditionalFormatting sqref="AP26:AV26">
    <cfRule type="expression" dxfId="15" priority="32">
      <formula>$K$30=""</formula>
    </cfRule>
  </conditionalFormatting>
  <conditionalFormatting sqref="AP24:AV24 AV25:AV26">
    <cfRule type="expression" dxfId="14" priority="31">
      <formula>$K$28=""</formula>
    </cfRule>
  </conditionalFormatting>
  <conditionalFormatting sqref="AK51:AK54">
    <cfRule type="expression" dxfId="13" priority="24">
      <formula>OR($I$45="☑",$K$45="☑",$N$45="☑")</formula>
    </cfRule>
  </conditionalFormatting>
  <conditionalFormatting sqref="I46:AI46">
    <cfRule type="expression" dxfId="12" priority="19">
      <formula>AND($AB$20&gt;0,$I$46="□",$K$46="□",$N$46="□",$P$46="□")</formula>
    </cfRule>
  </conditionalFormatting>
  <conditionalFormatting sqref="AK46">
    <cfRule type="expression" dxfId="11" priority="16">
      <formula>AND($AB$20&gt;0,$I$46="□",$K$46="□",$N$46="□",$P$46="□")</formula>
    </cfRule>
  </conditionalFormatting>
  <conditionalFormatting sqref="AK47">
    <cfRule type="expression" dxfId="10" priority="15">
      <formula>AND($S$39&gt;0,$I$47="□",$K$47="□",$N$47="□")</formula>
    </cfRule>
  </conditionalFormatting>
  <conditionalFormatting sqref="I47:AI47">
    <cfRule type="expression" dxfId="9" priority="14">
      <formula>AND($S$39&gt;0,$I$47="□",$K$47="□",$N$47="□")</formula>
    </cfRule>
  </conditionalFormatting>
  <conditionalFormatting sqref="I47">
    <cfRule type="expression" dxfId="8" priority="13">
      <formula>AND($AB$20&gt;0,$I$46="□",$K$46="□",$N$46="□",$P$46="□")</formula>
    </cfRule>
  </conditionalFormatting>
  <conditionalFormatting sqref="K47">
    <cfRule type="expression" dxfId="7" priority="12">
      <formula>AND($AB$20&gt;0,$I$46="□",$K$46="□",$N$46="□",$P$46="□")</formula>
    </cfRule>
  </conditionalFormatting>
  <conditionalFormatting sqref="N47">
    <cfRule type="expression" dxfId="6" priority="11">
      <formula>AND($AB$20&gt;0,$I$46="□",$K$46="□",$N$46="□",$P$46="□")</formula>
    </cfRule>
  </conditionalFormatting>
  <conditionalFormatting sqref="AK48">
    <cfRule type="expression" dxfId="5" priority="10">
      <formula>AND($S$39&gt;0,$I$48="□",$K$48="□",$N$48="□")</formula>
    </cfRule>
  </conditionalFormatting>
  <conditionalFormatting sqref="I48:AI48">
    <cfRule type="expression" dxfId="4" priority="5">
      <formula>AND($S$39&gt;0,$I$48="□",$K$48="□",$N$48="□")</formula>
    </cfRule>
  </conditionalFormatting>
  <conditionalFormatting sqref="I52:P52">
    <cfRule type="expression" dxfId="3" priority="4">
      <formula>(I52&lt;&gt;"")</formula>
    </cfRule>
  </conditionalFormatting>
  <conditionalFormatting sqref="Q52">
    <cfRule type="expression" dxfId="2" priority="3">
      <formula>(Q52&lt;&gt;"")</formula>
    </cfRule>
  </conditionalFormatting>
  <conditionalFormatting sqref="T52">
    <cfRule type="expression" dxfId="1" priority="2">
      <formula>(T52&lt;&gt;"")</formula>
    </cfRule>
  </conditionalFormatting>
  <conditionalFormatting sqref="V52">
    <cfRule type="expression" dxfId="0" priority="1">
      <formula>(V52&lt;&gt;"")</formula>
    </cfRule>
  </conditionalFormatting>
  <dataValidations count="4">
    <dataValidation operator="greaterThanOrEqual" allowBlank="1" showInputMessage="1" showErrorMessage="1" sqref="Z7:AA7"/>
    <dataValidation type="whole" operator="lessThanOrEqual" allowBlank="1" showInputMessage="1" showErrorMessage="1" sqref="V35:W35 AE35:AF35 M35:N35">
      <formula1>744</formula1>
    </dataValidation>
    <dataValidation imeMode="halfAlpha" allowBlank="1" showInputMessage="1" showErrorMessage="1" sqref="R32 O32"/>
    <dataValidation type="list" allowBlank="1" showInputMessage="1" showErrorMessage="1" sqref="AA43:AA44 AB44 AA33:AB33">
      <formula1>"01,02,03,04,05,06,07,08,09,10,11,12,13,14,15,16,17,18,19,20,21,22,23,24,25,26,27,28,29,30,31"</formula1>
    </dataValidation>
  </dataValidations>
  <hyperlinks>
    <hyperlink ref="C14:H17" location="記入要綱!A1" display="業種"/>
  </hyperlinks>
  <printOptions horizontalCentered="1"/>
  <pageMargins left="0.31496062992125984" right="0.31496062992125984" top="0.19685039370078741" bottom="0.19685039370078741" header="0.31496062992125984" footer="0.31496062992125984"/>
  <pageSetup paperSize="9" scale="60" orientation="portrait" r:id="rId1"/>
  <colBreaks count="1" manualBreakCount="1">
    <brk id="35" max="51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I14:I17 M14:M15 Q14:Q16 W14:W17 Z14 AC14:AC15 AD16 S17 N17 I20 K20 I26:R26 I23:I24 L23:L24 Q23:Q24 T23 W23:W24 AB23 AG23 U24 AA24 M31:M32 P31:P32 O38 I38 L40 O40 I40 L38 L36 I36 L42:L43 I42:I43 I45:I48 N45:N48 AA40 T40 X40 P45:P46 K45:K48 AF51:AF56 AC51:AC56</xm:sqref>
        </x14:dataValidation>
        <x14:dataValidation type="list" allowBlank="1" showInputMessage="1" showErrorMessage="1">
          <x14:formula1>
            <xm:f>プルダウンリスト!$I$2:$I$31</xm:f>
          </x14:formula1>
          <xm:sqref>T44:U44 T33:U33 T28:U28 K28:L30 T30:U30 M33:N33</xm:sqref>
        </x14:dataValidation>
        <x14:dataValidation type="list" allowBlank="1" showInputMessage="1" showErrorMessage="1">
          <x14:formula1>
            <xm:f>プルダウンリスト!$E$2:$E$108</xm:f>
          </x14:formula1>
          <xm:sqref>AC19:AD19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AB43:AC43 K39:L39 P42:Q42 T43:U43 S39:T39 K41:L41 S41:T41 I49:J49</xm:sqref>
        </x14:dataValidation>
        <x14:dataValidation type="list" allowBlank="1" showInputMessage="1" showErrorMessage="1">
          <x14:formula1>
            <xm:f>プルダウンリスト!$E$2:$E$102</xm:f>
          </x14:formula1>
          <xm:sqref>K34:L34 T34:U34 AC34:AD34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M44:N44 T29:U29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AB20:AC20 O44 R49:S49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AF19 W34:X34 AF34:AG34 N41 AE43 R33:S33 N34:O34 S42:T42 N39 R44:S44 W43 V39 AD3:AE3 U49 L49 T52 T54 T56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AH19 P41 Y43 X39 X41 AG20 AD37:AE37 Q27:S27 R35 I35 V44 AA35 AG43 P39 AG3:AH3 W49 N49 V52 V54 V56</xm:sqref>
        </x14:dataValidation>
        <x14:dataValidation type="list" allowBlank="1" showInputMessage="1" showErrorMessage="1">
          <x14:formula1>
            <xm:f>プルダウンリスト!$F$3:$F$5</xm:f>
          </x14:formula1>
          <xm:sqref>AA3:AB3</xm:sqref>
        </x14:dataValidation>
        <x14:dataValidation type="list" allowBlank="1" showInputMessage="1" showErrorMessage="1">
          <x14:formula1>
            <xm:f>プルダウンリスト!$D$2:$D$20</xm:f>
          </x14:formula1>
          <xm:sqref>Q52:R52 Q54:R54 Q56:R56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I31" sqref="I31"/>
    </sheetView>
  </sheetViews>
  <sheetFormatPr defaultRowHeight="13.5"/>
  <cols>
    <col min="1" max="1" width="21.625" customWidth="1"/>
    <col min="2" max="2" width="30.125" customWidth="1"/>
    <col min="3" max="3" width="8.62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>
      <c r="A1" t="s">
        <v>66</v>
      </c>
      <c r="B1" t="s">
        <v>67</v>
      </c>
      <c r="C1" t="s">
        <v>4</v>
      </c>
      <c r="D1" s="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43</v>
      </c>
      <c r="J1" t="s">
        <v>36</v>
      </c>
      <c r="K1" t="s">
        <v>36</v>
      </c>
      <c r="L1" t="s">
        <v>73</v>
      </c>
      <c r="M1" s="43" t="s">
        <v>95</v>
      </c>
    </row>
    <row r="2" spans="1:13" ht="18.75" customHeight="1">
      <c r="A2" s="1"/>
      <c r="B2" s="38"/>
      <c r="C2" s="40">
        <f ca="1">YEAR(TODAY())</f>
        <v>2024</v>
      </c>
      <c r="D2" s="40">
        <f ca="1">YEAR(TODAY())</f>
        <v>2024</v>
      </c>
      <c r="E2" s="40">
        <f ca="1">YEAR(TODAY())</f>
        <v>2024</v>
      </c>
      <c r="F2" s="40">
        <f ca="1">F3+1</f>
        <v>2026</v>
      </c>
      <c r="G2" s="41">
        <v>1</v>
      </c>
      <c r="H2" s="41">
        <v>1</v>
      </c>
      <c r="I2" s="41">
        <v>0</v>
      </c>
      <c r="J2" s="42">
        <v>1</v>
      </c>
      <c r="K2" s="42">
        <v>0</v>
      </c>
      <c r="L2" s="61">
        <v>15</v>
      </c>
      <c r="M2" s="43" t="s">
        <v>97</v>
      </c>
    </row>
    <row r="3" spans="1:13" ht="18.75" customHeight="1">
      <c r="A3" s="1"/>
      <c r="B3" s="38"/>
      <c r="C3" s="40">
        <f ca="1">C2+1</f>
        <v>2025</v>
      </c>
      <c r="D3" s="40">
        <f ca="1">D2-1</f>
        <v>2023</v>
      </c>
      <c r="E3" s="40">
        <f ca="1">E2-1</f>
        <v>2023</v>
      </c>
      <c r="F3" s="40">
        <f ca="1">F4+1</f>
        <v>2025</v>
      </c>
      <c r="G3" s="41">
        <v>2</v>
      </c>
      <c r="H3" s="41">
        <v>2</v>
      </c>
      <c r="I3" s="41">
        <v>1</v>
      </c>
      <c r="J3" s="42">
        <v>2</v>
      </c>
      <c r="K3" s="42">
        <v>1</v>
      </c>
      <c r="L3" s="61">
        <v>30</v>
      </c>
      <c r="M3" s="43" t="s">
        <v>98</v>
      </c>
    </row>
    <row r="4" spans="1:13" ht="18.75" customHeight="1">
      <c r="A4" s="1"/>
      <c r="B4" s="38"/>
      <c r="C4" s="40">
        <f t="shared" ref="C4:C31" ca="1" si="0">C3+1</f>
        <v>2026</v>
      </c>
      <c r="D4" s="40">
        <f ca="1">D3-1</f>
        <v>2022</v>
      </c>
      <c r="E4" s="40">
        <f t="shared" ref="E4:E67" ca="1" si="1">E3-1</f>
        <v>2022</v>
      </c>
      <c r="F4" s="40">
        <f ca="1">YEAR(TODAY())</f>
        <v>2024</v>
      </c>
      <c r="G4" s="41">
        <v>3</v>
      </c>
      <c r="H4" s="41">
        <v>3</v>
      </c>
      <c r="I4" s="41">
        <v>2</v>
      </c>
      <c r="J4" s="42">
        <v>3</v>
      </c>
      <c r="K4" s="42">
        <v>2</v>
      </c>
      <c r="L4" s="43">
        <v>45</v>
      </c>
    </row>
    <row r="5" spans="1:13" ht="18.75" customHeight="1">
      <c r="A5" s="1"/>
      <c r="B5" s="38"/>
      <c r="C5" s="40">
        <f t="shared" ca="1" si="0"/>
        <v>2027</v>
      </c>
      <c r="D5" s="40">
        <f t="shared" ref="D5:D20" ca="1" si="2">D4-1</f>
        <v>2021</v>
      </c>
      <c r="E5" s="40">
        <f t="shared" ca="1" si="1"/>
        <v>2021</v>
      </c>
      <c r="F5" s="40">
        <f ca="1">F4-1</f>
        <v>2023</v>
      </c>
      <c r="G5" s="41">
        <v>4</v>
      </c>
      <c r="H5" s="41">
        <v>4</v>
      </c>
      <c r="I5" s="41">
        <v>3</v>
      </c>
      <c r="J5" s="42">
        <v>4</v>
      </c>
      <c r="K5" s="42">
        <v>3</v>
      </c>
      <c r="L5" s="43">
        <v>60</v>
      </c>
    </row>
    <row r="6" spans="1:13" ht="18.75" customHeight="1">
      <c r="A6" s="1"/>
      <c r="B6" s="38"/>
      <c r="C6" s="40">
        <f t="shared" ca="1" si="0"/>
        <v>2028</v>
      </c>
      <c r="D6" s="40">
        <f t="shared" ca="1" si="2"/>
        <v>2020</v>
      </c>
      <c r="E6" s="40">
        <f t="shared" ca="1" si="1"/>
        <v>2020</v>
      </c>
      <c r="F6" s="40">
        <f t="shared" ref="F6:F55" ca="1" si="3">F5-1</f>
        <v>2022</v>
      </c>
      <c r="G6" s="41">
        <v>5</v>
      </c>
      <c r="H6" s="41">
        <v>5</v>
      </c>
      <c r="I6" s="41">
        <v>4</v>
      </c>
      <c r="J6" s="42">
        <v>5</v>
      </c>
      <c r="K6" s="42">
        <v>4</v>
      </c>
      <c r="L6" s="43">
        <v>75</v>
      </c>
    </row>
    <row r="7" spans="1:13" ht="18.75" customHeight="1">
      <c r="A7" s="1"/>
      <c r="B7" s="38"/>
      <c r="C7" s="40">
        <f t="shared" ca="1" si="0"/>
        <v>2029</v>
      </c>
      <c r="D7" s="40">
        <f t="shared" ca="1" si="2"/>
        <v>2019</v>
      </c>
      <c r="E7" s="40">
        <f t="shared" ca="1" si="1"/>
        <v>2019</v>
      </c>
      <c r="F7" s="40">
        <f t="shared" ca="1" si="3"/>
        <v>2021</v>
      </c>
      <c r="G7" s="41">
        <v>6</v>
      </c>
      <c r="H7" s="41">
        <v>6</v>
      </c>
      <c r="I7" s="41">
        <v>5</v>
      </c>
      <c r="J7" s="42">
        <v>6</v>
      </c>
      <c r="K7" s="42">
        <v>5</v>
      </c>
      <c r="L7" s="43">
        <v>90</v>
      </c>
    </row>
    <row r="8" spans="1:13" ht="18.75" customHeight="1">
      <c r="A8" s="1"/>
      <c r="B8" s="39"/>
      <c r="C8" s="40">
        <f t="shared" ca="1" si="0"/>
        <v>2030</v>
      </c>
      <c r="D8" s="40">
        <f t="shared" ca="1" si="2"/>
        <v>2018</v>
      </c>
      <c r="E8" s="40">
        <f t="shared" ca="1" si="1"/>
        <v>2018</v>
      </c>
      <c r="F8" s="40">
        <f t="shared" ca="1" si="3"/>
        <v>2020</v>
      </c>
      <c r="G8" s="41">
        <v>7</v>
      </c>
      <c r="H8" s="41">
        <v>7</v>
      </c>
      <c r="I8" s="41">
        <v>6</v>
      </c>
      <c r="J8" s="42">
        <v>7</v>
      </c>
      <c r="K8" s="42">
        <v>6</v>
      </c>
      <c r="L8" s="43">
        <v>105</v>
      </c>
    </row>
    <row r="9" spans="1:13" ht="18.75" customHeight="1">
      <c r="A9" s="1"/>
      <c r="B9" s="38"/>
      <c r="C9" s="40">
        <f t="shared" ca="1" si="0"/>
        <v>2031</v>
      </c>
      <c r="D9" s="40">
        <f t="shared" ca="1" si="2"/>
        <v>2017</v>
      </c>
      <c r="E9" s="40">
        <f t="shared" ca="1" si="1"/>
        <v>2017</v>
      </c>
      <c r="F9" s="40">
        <f t="shared" ca="1" si="3"/>
        <v>2019</v>
      </c>
      <c r="G9" s="41">
        <v>8</v>
      </c>
      <c r="H9" s="41">
        <v>8</v>
      </c>
      <c r="I9" s="41">
        <v>7</v>
      </c>
      <c r="J9" s="42">
        <v>8</v>
      </c>
      <c r="K9" s="42">
        <v>7</v>
      </c>
      <c r="L9" s="43">
        <v>120</v>
      </c>
    </row>
    <row r="10" spans="1:13" ht="18.75" customHeight="1">
      <c r="A10" s="1"/>
      <c r="B10" s="38"/>
      <c r="C10" s="40">
        <f t="shared" ca="1" si="0"/>
        <v>2032</v>
      </c>
      <c r="D10" s="40">
        <f t="shared" ca="1" si="2"/>
        <v>2016</v>
      </c>
      <c r="E10" s="40">
        <f t="shared" ca="1" si="1"/>
        <v>2016</v>
      </c>
      <c r="F10" s="40">
        <f t="shared" ca="1" si="3"/>
        <v>2018</v>
      </c>
      <c r="G10" s="41">
        <v>9</v>
      </c>
      <c r="H10" s="41">
        <v>9</v>
      </c>
      <c r="I10" s="41">
        <v>8</v>
      </c>
      <c r="J10" s="42">
        <v>9</v>
      </c>
      <c r="K10" s="42">
        <v>8</v>
      </c>
      <c r="L10" s="43">
        <v>135</v>
      </c>
    </row>
    <row r="11" spans="1:13" ht="18.75" customHeight="1">
      <c r="A11" s="1"/>
      <c r="B11" s="38"/>
      <c r="C11" s="40">
        <f t="shared" ca="1" si="0"/>
        <v>2033</v>
      </c>
      <c r="D11" s="40">
        <f t="shared" ca="1" si="2"/>
        <v>2015</v>
      </c>
      <c r="E11" s="40">
        <f t="shared" ca="1" si="1"/>
        <v>2015</v>
      </c>
      <c r="F11" s="40">
        <f t="shared" ca="1" si="3"/>
        <v>2017</v>
      </c>
      <c r="G11" s="41">
        <v>10</v>
      </c>
      <c r="H11" s="41">
        <v>10</v>
      </c>
      <c r="I11" s="41">
        <v>9</v>
      </c>
      <c r="J11" s="42">
        <v>10</v>
      </c>
      <c r="K11" s="42">
        <v>9</v>
      </c>
      <c r="L11" s="43">
        <v>150</v>
      </c>
    </row>
    <row r="12" spans="1:13" ht="18.75" customHeight="1">
      <c r="A12" s="1"/>
      <c r="B12" s="38"/>
      <c r="C12" s="40">
        <f t="shared" ca="1" si="0"/>
        <v>2034</v>
      </c>
      <c r="D12" s="40">
        <f t="shared" ca="1" si="2"/>
        <v>2014</v>
      </c>
      <c r="E12" s="40">
        <f t="shared" ca="1" si="1"/>
        <v>2014</v>
      </c>
      <c r="F12" s="40">
        <f t="shared" ca="1" si="3"/>
        <v>2016</v>
      </c>
      <c r="G12" s="41">
        <v>11</v>
      </c>
      <c r="H12" s="41">
        <v>11</v>
      </c>
      <c r="I12" s="41">
        <v>10</v>
      </c>
      <c r="J12" s="42">
        <v>11</v>
      </c>
      <c r="K12" s="42">
        <v>10</v>
      </c>
      <c r="L12" s="43">
        <v>165</v>
      </c>
    </row>
    <row r="13" spans="1:13" ht="18.75" customHeight="1">
      <c r="A13" s="1"/>
      <c r="B13" s="38"/>
      <c r="C13" s="40">
        <f t="shared" ca="1" si="0"/>
        <v>2035</v>
      </c>
      <c r="D13" s="40">
        <f t="shared" ca="1" si="2"/>
        <v>2013</v>
      </c>
      <c r="E13" s="40">
        <f t="shared" ca="1" si="1"/>
        <v>2013</v>
      </c>
      <c r="F13" s="40">
        <f t="shared" ca="1" si="3"/>
        <v>2015</v>
      </c>
      <c r="G13" s="41">
        <v>12</v>
      </c>
      <c r="H13" s="41">
        <v>12</v>
      </c>
      <c r="I13" s="41">
        <v>11</v>
      </c>
      <c r="J13" s="42">
        <v>12</v>
      </c>
      <c r="K13" s="42">
        <v>11</v>
      </c>
      <c r="L13" s="43">
        <v>180</v>
      </c>
    </row>
    <row r="14" spans="1:13" ht="18.75" customHeight="1">
      <c r="A14" s="1"/>
      <c r="B14" s="38"/>
      <c r="C14" s="40">
        <f t="shared" ca="1" si="0"/>
        <v>2036</v>
      </c>
      <c r="D14" s="40">
        <f t="shared" ca="1" si="2"/>
        <v>2012</v>
      </c>
      <c r="E14" s="40">
        <f t="shared" ca="1" si="1"/>
        <v>2012</v>
      </c>
      <c r="F14" s="40">
        <f t="shared" ca="1" si="3"/>
        <v>2014</v>
      </c>
      <c r="G14" s="42"/>
      <c r="H14" s="41">
        <v>13</v>
      </c>
      <c r="I14" s="41">
        <v>12</v>
      </c>
      <c r="J14" s="42">
        <v>13</v>
      </c>
      <c r="K14" s="42">
        <v>12</v>
      </c>
      <c r="L14" s="43">
        <v>195</v>
      </c>
    </row>
    <row r="15" spans="1:13" ht="18.75" customHeight="1">
      <c r="A15" s="1"/>
      <c r="B15" s="38"/>
      <c r="C15" s="40">
        <f t="shared" ca="1" si="0"/>
        <v>2037</v>
      </c>
      <c r="D15" s="40">
        <f t="shared" ca="1" si="2"/>
        <v>2011</v>
      </c>
      <c r="E15" s="40">
        <f t="shared" ca="1" si="1"/>
        <v>2011</v>
      </c>
      <c r="F15" s="40">
        <f t="shared" ca="1" si="3"/>
        <v>2013</v>
      </c>
      <c r="G15" s="42"/>
      <c r="H15" s="41">
        <v>14</v>
      </c>
      <c r="I15" s="41">
        <v>13</v>
      </c>
      <c r="J15" s="42">
        <v>14</v>
      </c>
      <c r="K15" s="42">
        <v>13</v>
      </c>
      <c r="L15" s="43">
        <v>210</v>
      </c>
    </row>
    <row r="16" spans="1:13" ht="18.75" customHeight="1">
      <c r="A16" s="1"/>
      <c r="B16" s="38"/>
      <c r="C16" s="40">
        <f t="shared" ca="1" si="0"/>
        <v>2038</v>
      </c>
      <c r="D16" s="40">
        <f t="shared" ca="1" si="2"/>
        <v>2010</v>
      </c>
      <c r="E16" s="40">
        <f t="shared" ca="1" si="1"/>
        <v>2010</v>
      </c>
      <c r="F16" s="40">
        <f t="shared" ca="1" si="3"/>
        <v>2012</v>
      </c>
      <c r="G16" s="42"/>
      <c r="H16" s="41">
        <v>15</v>
      </c>
      <c r="I16" s="41">
        <v>14</v>
      </c>
      <c r="J16" s="42">
        <v>15</v>
      </c>
      <c r="K16" s="42">
        <v>14</v>
      </c>
      <c r="L16" s="43">
        <v>225</v>
      </c>
    </row>
    <row r="17" spans="1:12" ht="18.75" customHeight="1">
      <c r="A17" s="1"/>
      <c r="B17" s="38"/>
      <c r="C17" s="40">
        <f t="shared" ca="1" si="0"/>
        <v>2039</v>
      </c>
      <c r="D17" s="40">
        <f t="shared" ca="1" si="2"/>
        <v>2009</v>
      </c>
      <c r="E17" s="40">
        <f t="shared" ca="1" si="1"/>
        <v>2009</v>
      </c>
      <c r="F17" s="40">
        <f t="shared" ca="1" si="3"/>
        <v>2011</v>
      </c>
      <c r="G17" s="42"/>
      <c r="H17" s="41">
        <v>16</v>
      </c>
      <c r="I17" s="41">
        <v>15</v>
      </c>
      <c r="J17" s="42">
        <v>16</v>
      </c>
      <c r="K17" s="42">
        <v>15</v>
      </c>
      <c r="L17" s="43">
        <v>240</v>
      </c>
    </row>
    <row r="18" spans="1:12" ht="18.75" customHeight="1">
      <c r="A18" s="1"/>
      <c r="B18" s="38"/>
      <c r="C18" s="40">
        <f t="shared" ca="1" si="0"/>
        <v>2040</v>
      </c>
      <c r="D18" s="40">
        <f t="shared" ca="1" si="2"/>
        <v>2008</v>
      </c>
      <c r="E18" s="40">
        <f t="shared" ca="1" si="1"/>
        <v>2008</v>
      </c>
      <c r="F18" s="40">
        <f t="shared" ca="1" si="3"/>
        <v>2010</v>
      </c>
      <c r="G18" s="42"/>
      <c r="H18" s="41">
        <v>17</v>
      </c>
      <c r="I18" s="41">
        <v>16</v>
      </c>
      <c r="J18" s="42">
        <v>17</v>
      </c>
      <c r="K18" s="42">
        <v>16</v>
      </c>
      <c r="L18" s="43">
        <v>255</v>
      </c>
    </row>
    <row r="19" spans="1:12" ht="18.75" customHeight="1">
      <c r="A19" s="1"/>
      <c r="B19" s="38"/>
      <c r="C19" s="40">
        <f t="shared" ca="1" si="0"/>
        <v>2041</v>
      </c>
      <c r="D19" s="40">
        <f t="shared" ca="1" si="2"/>
        <v>2007</v>
      </c>
      <c r="E19" s="40">
        <f t="shared" ca="1" si="1"/>
        <v>2007</v>
      </c>
      <c r="F19" s="40">
        <f t="shared" ca="1" si="3"/>
        <v>2009</v>
      </c>
      <c r="G19" s="42"/>
      <c r="H19" s="41">
        <v>18</v>
      </c>
      <c r="I19" s="41">
        <v>17</v>
      </c>
      <c r="J19" s="42">
        <v>18</v>
      </c>
      <c r="K19" s="42">
        <v>17</v>
      </c>
      <c r="L19" s="43">
        <v>270</v>
      </c>
    </row>
    <row r="20" spans="1:12" ht="18.75" customHeight="1">
      <c r="A20" s="1"/>
      <c r="B20" s="38"/>
      <c r="C20" s="40">
        <f t="shared" ca="1" si="0"/>
        <v>2042</v>
      </c>
      <c r="D20" s="40">
        <f t="shared" ca="1" si="2"/>
        <v>2006</v>
      </c>
      <c r="E20" s="40">
        <f t="shared" ca="1" si="1"/>
        <v>2006</v>
      </c>
      <c r="F20" s="40">
        <f t="shared" ca="1" si="3"/>
        <v>2008</v>
      </c>
      <c r="G20" s="42"/>
      <c r="H20" s="41">
        <v>19</v>
      </c>
      <c r="I20" s="41">
        <v>18</v>
      </c>
      <c r="J20" s="42">
        <v>19</v>
      </c>
      <c r="K20" s="42">
        <v>18</v>
      </c>
      <c r="L20" s="43">
        <v>285</v>
      </c>
    </row>
    <row r="21" spans="1:12" ht="18.75" customHeight="1">
      <c r="A21" s="1"/>
      <c r="B21" s="38"/>
      <c r="C21" s="40">
        <f t="shared" ca="1" si="0"/>
        <v>2043</v>
      </c>
      <c r="D21" s="40"/>
      <c r="E21" s="40">
        <f t="shared" ca="1" si="1"/>
        <v>2005</v>
      </c>
      <c r="F21" s="40">
        <f t="shared" ca="1" si="3"/>
        <v>2007</v>
      </c>
      <c r="G21" s="42"/>
      <c r="H21" s="41">
        <v>20</v>
      </c>
      <c r="I21" s="41">
        <v>19</v>
      </c>
      <c r="J21" s="42">
        <v>20</v>
      </c>
      <c r="K21" s="42">
        <v>19</v>
      </c>
      <c r="L21" s="43">
        <v>300</v>
      </c>
    </row>
    <row r="22" spans="1:12" ht="18.75" customHeight="1">
      <c r="A22" s="1"/>
      <c r="B22" s="38"/>
      <c r="C22" s="40">
        <f t="shared" ca="1" si="0"/>
        <v>2044</v>
      </c>
      <c r="D22" s="40"/>
      <c r="E22" s="40">
        <f t="shared" ca="1" si="1"/>
        <v>2004</v>
      </c>
      <c r="F22" s="40">
        <f t="shared" ca="1" si="3"/>
        <v>2006</v>
      </c>
      <c r="G22" s="42"/>
      <c r="H22" s="41">
        <v>21</v>
      </c>
      <c r="I22" s="41">
        <v>20</v>
      </c>
      <c r="J22" s="42">
        <v>21</v>
      </c>
      <c r="K22" s="42">
        <v>20</v>
      </c>
      <c r="L22" s="43">
        <v>315</v>
      </c>
    </row>
    <row r="23" spans="1:12" ht="18.75" customHeight="1">
      <c r="A23" s="1"/>
      <c r="B23" s="38"/>
      <c r="C23" s="40">
        <f t="shared" ca="1" si="0"/>
        <v>2045</v>
      </c>
      <c r="D23" s="40"/>
      <c r="E23" s="40">
        <f t="shared" ca="1" si="1"/>
        <v>2003</v>
      </c>
      <c r="F23" s="40">
        <f t="shared" ca="1" si="3"/>
        <v>2005</v>
      </c>
      <c r="G23" s="42"/>
      <c r="H23" s="41">
        <v>22</v>
      </c>
      <c r="I23" s="41">
        <v>21</v>
      </c>
      <c r="J23" s="42">
        <v>22</v>
      </c>
      <c r="K23" s="42">
        <v>21</v>
      </c>
      <c r="L23" s="43">
        <v>330</v>
      </c>
    </row>
    <row r="24" spans="1:12" ht="18.75" customHeight="1">
      <c r="A24" s="1"/>
      <c r="B24" s="38"/>
      <c r="C24" s="40">
        <f t="shared" ca="1" si="0"/>
        <v>2046</v>
      </c>
      <c r="D24" s="40"/>
      <c r="E24" s="40">
        <f t="shared" ca="1" si="1"/>
        <v>2002</v>
      </c>
      <c r="F24" s="40">
        <f t="shared" ca="1" si="3"/>
        <v>2004</v>
      </c>
      <c r="G24" s="42"/>
      <c r="H24" s="41">
        <v>23</v>
      </c>
      <c r="I24" s="41">
        <v>22</v>
      </c>
      <c r="J24" s="42">
        <v>23</v>
      </c>
      <c r="K24" s="42">
        <v>22</v>
      </c>
      <c r="L24" s="43">
        <v>345</v>
      </c>
    </row>
    <row r="25" spans="1:12" ht="18.75" customHeight="1">
      <c r="A25" s="1"/>
      <c r="B25" s="38"/>
      <c r="C25" s="40">
        <f t="shared" ca="1" si="0"/>
        <v>2047</v>
      </c>
      <c r="D25" s="40"/>
      <c r="E25" s="40">
        <f t="shared" ca="1" si="1"/>
        <v>2001</v>
      </c>
      <c r="F25" s="40">
        <f t="shared" ca="1" si="3"/>
        <v>2003</v>
      </c>
      <c r="G25" s="42"/>
      <c r="H25" s="41">
        <v>24</v>
      </c>
      <c r="I25" s="41">
        <v>23</v>
      </c>
      <c r="J25" s="42">
        <v>24</v>
      </c>
      <c r="K25" s="42">
        <v>23</v>
      </c>
      <c r="L25" s="43">
        <v>360</v>
      </c>
    </row>
    <row r="26" spans="1:12" ht="18.75" customHeight="1">
      <c r="A26" s="1"/>
      <c r="B26" s="38"/>
      <c r="C26" s="40">
        <f t="shared" ca="1" si="0"/>
        <v>2048</v>
      </c>
      <c r="D26" s="40"/>
      <c r="E26" s="40">
        <f t="shared" ca="1" si="1"/>
        <v>2000</v>
      </c>
      <c r="F26" s="40">
        <f t="shared" ca="1" si="3"/>
        <v>2002</v>
      </c>
      <c r="G26" s="42"/>
      <c r="H26" s="41">
        <v>25</v>
      </c>
      <c r="I26" s="41">
        <v>24</v>
      </c>
      <c r="J26" s="42">
        <v>25</v>
      </c>
      <c r="K26" s="42">
        <v>24</v>
      </c>
      <c r="L26" s="43">
        <v>375</v>
      </c>
    </row>
    <row r="27" spans="1:12" ht="18.75" customHeight="1">
      <c r="A27" s="1"/>
      <c r="B27" s="38"/>
      <c r="C27" s="40">
        <f t="shared" ca="1" si="0"/>
        <v>2049</v>
      </c>
      <c r="D27" s="40"/>
      <c r="E27" s="40">
        <f t="shared" ca="1" si="1"/>
        <v>1999</v>
      </c>
      <c r="F27" s="40">
        <f t="shared" ca="1" si="3"/>
        <v>2001</v>
      </c>
      <c r="G27" s="42"/>
      <c r="H27" s="41">
        <v>26</v>
      </c>
      <c r="I27" s="42">
        <v>25</v>
      </c>
      <c r="J27" s="42">
        <v>26</v>
      </c>
      <c r="K27" s="42">
        <v>25</v>
      </c>
      <c r="L27" s="43">
        <v>390</v>
      </c>
    </row>
    <row r="28" spans="1:12" ht="18.75" customHeight="1">
      <c r="A28" s="1"/>
      <c r="B28" s="38"/>
      <c r="C28" s="40">
        <f t="shared" ca="1" si="0"/>
        <v>2050</v>
      </c>
      <c r="D28" s="40"/>
      <c r="E28" s="40">
        <f t="shared" ca="1" si="1"/>
        <v>1998</v>
      </c>
      <c r="F28" s="40">
        <f t="shared" ca="1" si="3"/>
        <v>2000</v>
      </c>
      <c r="G28" s="42"/>
      <c r="H28" s="41">
        <v>27</v>
      </c>
      <c r="I28" s="42">
        <v>26</v>
      </c>
      <c r="J28" s="42">
        <v>27</v>
      </c>
      <c r="K28" s="42">
        <v>26</v>
      </c>
      <c r="L28" s="43">
        <v>405</v>
      </c>
    </row>
    <row r="29" spans="1:12" ht="18.75" customHeight="1">
      <c r="A29" s="1"/>
      <c r="B29" s="38"/>
      <c r="C29" s="40">
        <f t="shared" ca="1" si="0"/>
        <v>2051</v>
      </c>
      <c r="D29" s="40"/>
      <c r="E29" s="40">
        <f t="shared" ca="1" si="1"/>
        <v>1997</v>
      </c>
      <c r="F29" s="40">
        <f t="shared" ca="1" si="3"/>
        <v>1999</v>
      </c>
      <c r="G29" s="42"/>
      <c r="H29" s="41">
        <v>28</v>
      </c>
      <c r="I29" s="42">
        <v>27</v>
      </c>
      <c r="J29" s="42">
        <v>28</v>
      </c>
      <c r="K29" s="42">
        <v>27</v>
      </c>
      <c r="L29" s="43">
        <v>420</v>
      </c>
    </row>
    <row r="30" spans="1:12" ht="18.75" customHeight="1">
      <c r="A30" s="1"/>
      <c r="B30" s="38"/>
      <c r="C30" s="40">
        <f t="shared" ca="1" si="0"/>
        <v>2052</v>
      </c>
      <c r="D30" s="40"/>
      <c r="E30" s="40">
        <f t="shared" ca="1" si="1"/>
        <v>1996</v>
      </c>
      <c r="F30" s="40">
        <f t="shared" ca="1" si="3"/>
        <v>1998</v>
      </c>
      <c r="G30" s="42"/>
      <c r="H30" s="41">
        <v>29</v>
      </c>
      <c r="I30" s="42">
        <v>28</v>
      </c>
      <c r="J30" s="42">
        <v>29</v>
      </c>
      <c r="K30" s="42">
        <v>28</v>
      </c>
      <c r="L30" s="43">
        <v>435</v>
      </c>
    </row>
    <row r="31" spans="1:12" ht="18.75" customHeight="1">
      <c r="A31" s="1"/>
      <c r="B31" s="38"/>
      <c r="C31" s="40">
        <f t="shared" ca="1" si="0"/>
        <v>2053</v>
      </c>
      <c r="D31" s="40"/>
      <c r="E31" s="40">
        <f t="shared" ca="1" si="1"/>
        <v>1995</v>
      </c>
      <c r="F31" s="40">
        <f t="shared" ca="1" si="3"/>
        <v>1997</v>
      </c>
      <c r="G31" s="42"/>
      <c r="H31" s="41">
        <v>30</v>
      </c>
      <c r="I31" s="42">
        <v>29</v>
      </c>
      <c r="J31" s="42">
        <v>30</v>
      </c>
      <c r="K31" s="42">
        <v>29</v>
      </c>
      <c r="L31" s="43">
        <v>450</v>
      </c>
    </row>
    <row r="32" spans="1:12" ht="18.75" customHeight="1">
      <c r="A32" s="1"/>
      <c r="B32" s="1"/>
      <c r="C32" s="42"/>
      <c r="D32" s="40"/>
      <c r="E32" s="40">
        <f t="shared" ca="1" si="1"/>
        <v>1994</v>
      </c>
      <c r="F32" s="40">
        <f t="shared" ca="1" si="3"/>
        <v>1996</v>
      </c>
      <c r="G32" s="42"/>
      <c r="H32" s="41">
        <v>31</v>
      </c>
      <c r="I32" s="42"/>
      <c r="J32" s="42">
        <v>31</v>
      </c>
      <c r="K32" s="42">
        <v>30</v>
      </c>
      <c r="L32" s="43">
        <v>465</v>
      </c>
    </row>
    <row r="33" spans="3:12" ht="18.75" customHeight="1">
      <c r="C33" s="42"/>
      <c r="D33" s="40"/>
      <c r="E33" s="40">
        <f t="shared" ca="1" si="1"/>
        <v>1993</v>
      </c>
      <c r="F33" s="40">
        <f t="shared" ca="1" si="3"/>
        <v>1995</v>
      </c>
      <c r="G33" s="42"/>
      <c r="H33" s="42"/>
      <c r="I33" s="42"/>
      <c r="J33" s="42">
        <v>32</v>
      </c>
      <c r="K33" s="42">
        <v>31</v>
      </c>
      <c r="L33" s="43">
        <v>480</v>
      </c>
    </row>
    <row r="34" spans="3:12" ht="18.75" customHeight="1">
      <c r="C34" s="42"/>
      <c r="D34" s="40"/>
      <c r="E34" s="40">
        <f t="shared" ca="1" si="1"/>
        <v>1992</v>
      </c>
      <c r="F34" s="40">
        <f t="shared" ca="1" si="3"/>
        <v>1994</v>
      </c>
      <c r="G34" s="42"/>
      <c r="H34" s="42"/>
      <c r="I34" s="42"/>
      <c r="J34" s="42">
        <v>33</v>
      </c>
      <c r="K34" s="42">
        <v>32</v>
      </c>
      <c r="L34" s="43"/>
    </row>
    <row r="35" spans="3:12" ht="18.75" customHeight="1">
      <c r="C35" s="42"/>
      <c r="D35" s="40"/>
      <c r="E35" s="40">
        <f t="shared" ca="1" si="1"/>
        <v>1991</v>
      </c>
      <c r="F35" s="40">
        <f t="shared" ca="1" si="3"/>
        <v>1993</v>
      </c>
      <c r="G35" s="42"/>
      <c r="H35" s="42"/>
      <c r="I35" s="42"/>
      <c r="J35" s="42">
        <v>34</v>
      </c>
      <c r="K35" s="42">
        <v>33</v>
      </c>
      <c r="L35" s="43"/>
    </row>
    <row r="36" spans="3:12" ht="18.75" customHeight="1">
      <c r="C36" s="42"/>
      <c r="D36" s="40"/>
      <c r="E36" s="40">
        <f t="shared" ca="1" si="1"/>
        <v>1990</v>
      </c>
      <c r="F36" s="40">
        <f t="shared" ca="1" si="3"/>
        <v>1992</v>
      </c>
      <c r="G36" s="42"/>
      <c r="H36" s="42"/>
      <c r="I36" s="42"/>
      <c r="J36" s="42">
        <v>35</v>
      </c>
      <c r="K36" s="42">
        <v>34</v>
      </c>
      <c r="L36" s="43"/>
    </row>
    <row r="37" spans="3:12" ht="18.75" customHeight="1">
      <c r="C37" s="42"/>
      <c r="D37" s="42"/>
      <c r="E37" s="40">
        <f t="shared" ca="1" si="1"/>
        <v>1989</v>
      </c>
      <c r="F37" s="40">
        <f t="shared" ca="1" si="3"/>
        <v>1991</v>
      </c>
      <c r="G37" s="42"/>
      <c r="H37" s="42"/>
      <c r="I37" s="42"/>
      <c r="J37" s="42">
        <v>36</v>
      </c>
      <c r="K37" s="42">
        <v>35</v>
      </c>
      <c r="L37" s="43"/>
    </row>
    <row r="38" spans="3:12" ht="18.75" customHeight="1">
      <c r="C38" s="42"/>
      <c r="D38" s="42"/>
      <c r="E38" s="40">
        <f t="shared" ca="1" si="1"/>
        <v>1988</v>
      </c>
      <c r="F38" s="40">
        <f t="shared" ca="1" si="3"/>
        <v>1990</v>
      </c>
      <c r="G38" s="42"/>
      <c r="H38" s="42"/>
      <c r="I38" s="42"/>
      <c r="J38" s="42">
        <v>37</v>
      </c>
      <c r="K38" s="42">
        <v>36</v>
      </c>
      <c r="L38" s="43"/>
    </row>
    <row r="39" spans="3:12" ht="18.75" customHeight="1">
      <c r="C39" s="42"/>
      <c r="D39" s="42"/>
      <c r="E39" s="40">
        <f t="shared" ca="1" si="1"/>
        <v>1987</v>
      </c>
      <c r="F39" s="40">
        <f t="shared" ca="1" si="3"/>
        <v>1989</v>
      </c>
      <c r="G39" s="42"/>
      <c r="H39" s="42"/>
      <c r="I39" s="42"/>
      <c r="J39" s="42">
        <v>38</v>
      </c>
      <c r="K39" s="42">
        <v>37</v>
      </c>
      <c r="L39" s="43"/>
    </row>
    <row r="40" spans="3:12" ht="18.75" customHeight="1">
      <c r="C40" s="42"/>
      <c r="D40" s="42"/>
      <c r="E40" s="40">
        <f t="shared" ca="1" si="1"/>
        <v>1986</v>
      </c>
      <c r="F40" s="40">
        <f t="shared" ca="1" si="3"/>
        <v>1988</v>
      </c>
      <c r="G40" s="42"/>
      <c r="H40" s="42"/>
      <c r="I40" s="42"/>
      <c r="J40" s="42">
        <v>39</v>
      </c>
      <c r="K40" s="42">
        <v>38</v>
      </c>
      <c r="L40" s="43"/>
    </row>
    <row r="41" spans="3:12" ht="18.75" customHeight="1">
      <c r="C41" s="42"/>
      <c r="D41" s="42"/>
      <c r="E41" s="40">
        <f t="shared" ca="1" si="1"/>
        <v>1985</v>
      </c>
      <c r="F41" s="40">
        <f t="shared" ca="1" si="3"/>
        <v>1987</v>
      </c>
      <c r="G41" s="42"/>
      <c r="H41" s="42"/>
      <c r="I41" s="42"/>
      <c r="J41" s="42">
        <v>40</v>
      </c>
      <c r="K41" s="42">
        <v>39</v>
      </c>
      <c r="L41" s="43"/>
    </row>
    <row r="42" spans="3:12" ht="18.75" customHeight="1">
      <c r="C42" s="42"/>
      <c r="D42" s="42"/>
      <c r="E42" s="40">
        <f t="shared" ca="1" si="1"/>
        <v>1984</v>
      </c>
      <c r="F42" s="40">
        <f t="shared" ca="1" si="3"/>
        <v>1986</v>
      </c>
      <c r="G42" s="42"/>
      <c r="H42" s="42"/>
      <c r="I42" s="42"/>
      <c r="J42" s="42">
        <v>41</v>
      </c>
      <c r="K42" s="42">
        <v>40</v>
      </c>
      <c r="L42" s="43"/>
    </row>
    <row r="43" spans="3:12" ht="18.75" customHeight="1">
      <c r="C43" s="42"/>
      <c r="D43" s="42"/>
      <c r="E43" s="40">
        <f t="shared" ca="1" si="1"/>
        <v>1983</v>
      </c>
      <c r="F43" s="40">
        <f t="shared" ca="1" si="3"/>
        <v>1985</v>
      </c>
      <c r="G43" s="42"/>
      <c r="H43" s="42"/>
      <c r="I43" s="42"/>
      <c r="J43" s="42">
        <v>42</v>
      </c>
      <c r="K43" s="42">
        <v>41</v>
      </c>
      <c r="L43" s="43"/>
    </row>
    <row r="44" spans="3:12" ht="18.75" customHeight="1">
      <c r="C44" s="42"/>
      <c r="D44" s="42"/>
      <c r="E44" s="40">
        <f t="shared" ca="1" si="1"/>
        <v>1982</v>
      </c>
      <c r="F44" s="40">
        <f t="shared" ca="1" si="3"/>
        <v>1984</v>
      </c>
      <c r="G44" s="42"/>
      <c r="H44" s="42"/>
      <c r="I44" s="42"/>
      <c r="J44" s="42">
        <v>43</v>
      </c>
      <c r="K44" s="42">
        <v>42</v>
      </c>
      <c r="L44" s="43"/>
    </row>
    <row r="45" spans="3:12" ht="18.75" customHeight="1">
      <c r="C45" s="42"/>
      <c r="D45" s="42"/>
      <c r="E45" s="40">
        <f t="shared" ca="1" si="1"/>
        <v>1981</v>
      </c>
      <c r="F45" s="40">
        <f t="shared" ca="1" si="3"/>
        <v>1983</v>
      </c>
      <c r="G45" s="42"/>
      <c r="H45" s="42"/>
      <c r="I45" s="42"/>
      <c r="J45" s="42">
        <v>44</v>
      </c>
      <c r="K45" s="42">
        <v>43</v>
      </c>
      <c r="L45" s="43"/>
    </row>
    <row r="46" spans="3:12" ht="18.75" customHeight="1">
      <c r="C46" s="42"/>
      <c r="D46" s="42"/>
      <c r="E46" s="40">
        <f t="shared" ca="1" si="1"/>
        <v>1980</v>
      </c>
      <c r="F46" s="40">
        <f t="shared" ca="1" si="3"/>
        <v>1982</v>
      </c>
      <c r="G46" s="42"/>
      <c r="H46" s="42"/>
      <c r="I46" s="42"/>
      <c r="J46" s="42">
        <v>45</v>
      </c>
      <c r="K46" s="42">
        <v>44</v>
      </c>
      <c r="L46" s="43"/>
    </row>
    <row r="47" spans="3:12" ht="18.75" customHeight="1">
      <c r="C47" s="42"/>
      <c r="D47" s="42"/>
      <c r="E47" s="40">
        <f t="shared" ca="1" si="1"/>
        <v>1979</v>
      </c>
      <c r="F47" s="40">
        <f t="shared" ca="1" si="3"/>
        <v>1981</v>
      </c>
      <c r="G47" s="42"/>
      <c r="H47" s="42"/>
      <c r="I47" s="42"/>
      <c r="J47" s="42">
        <v>46</v>
      </c>
      <c r="K47" s="42">
        <v>45</v>
      </c>
      <c r="L47" s="43"/>
    </row>
    <row r="48" spans="3:12" ht="18.75" customHeight="1">
      <c r="C48" s="42"/>
      <c r="D48" s="42"/>
      <c r="E48" s="40">
        <f t="shared" ca="1" si="1"/>
        <v>1978</v>
      </c>
      <c r="F48" s="40">
        <f t="shared" ca="1" si="3"/>
        <v>1980</v>
      </c>
      <c r="G48" s="42"/>
      <c r="H48" s="42"/>
      <c r="I48" s="42"/>
      <c r="J48" s="42">
        <v>47</v>
      </c>
      <c r="K48" s="42">
        <v>46</v>
      </c>
      <c r="L48" s="43"/>
    </row>
    <row r="49" spans="3:12" ht="18.75" customHeight="1">
      <c r="C49" s="42"/>
      <c r="D49" s="42"/>
      <c r="E49" s="40">
        <f t="shared" ca="1" si="1"/>
        <v>1977</v>
      </c>
      <c r="F49" s="40">
        <f t="shared" ca="1" si="3"/>
        <v>1979</v>
      </c>
      <c r="G49" s="42"/>
      <c r="H49" s="42"/>
      <c r="I49" s="42"/>
      <c r="J49" s="42">
        <v>48</v>
      </c>
      <c r="K49" s="42">
        <v>47</v>
      </c>
      <c r="L49" s="43"/>
    </row>
    <row r="50" spans="3:12" ht="18.75" customHeight="1">
      <c r="C50" s="42"/>
      <c r="D50" s="42"/>
      <c r="E50" s="40">
        <f t="shared" ca="1" si="1"/>
        <v>1976</v>
      </c>
      <c r="F50" s="40">
        <f t="shared" ca="1" si="3"/>
        <v>1978</v>
      </c>
      <c r="G50" s="42"/>
      <c r="H50" s="42"/>
      <c r="I50" s="42"/>
      <c r="J50" s="42">
        <v>49</v>
      </c>
      <c r="K50" s="42">
        <v>48</v>
      </c>
      <c r="L50" s="43"/>
    </row>
    <row r="51" spans="3:12" ht="18.75" customHeight="1">
      <c r="C51" s="42"/>
      <c r="D51" s="42"/>
      <c r="E51" s="40">
        <f t="shared" ca="1" si="1"/>
        <v>1975</v>
      </c>
      <c r="F51" s="40">
        <f t="shared" ca="1" si="3"/>
        <v>1977</v>
      </c>
      <c r="G51" s="42"/>
      <c r="H51" s="42"/>
      <c r="I51" s="42"/>
      <c r="J51" s="42">
        <v>50</v>
      </c>
      <c r="K51" s="42">
        <v>49</v>
      </c>
      <c r="L51" s="43"/>
    </row>
    <row r="52" spans="3:12" ht="18.75" customHeight="1">
      <c r="C52" s="42"/>
      <c r="D52" s="42"/>
      <c r="E52" s="40">
        <f t="shared" ca="1" si="1"/>
        <v>1974</v>
      </c>
      <c r="F52" s="40">
        <f t="shared" ca="1" si="3"/>
        <v>1976</v>
      </c>
      <c r="G52" s="42"/>
      <c r="H52" s="42"/>
      <c r="I52" s="42"/>
      <c r="J52" s="42">
        <v>51</v>
      </c>
      <c r="K52" s="42">
        <v>50</v>
      </c>
      <c r="L52" s="43"/>
    </row>
    <row r="53" spans="3:12" ht="18.75" customHeight="1">
      <c r="C53" s="42"/>
      <c r="D53" s="42"/>
      <c r="E53" s="40">
        <f t="shared" ca="1" si="1"/>
        <v>1973</v>
      </c>
      <c r="F53" s="40">
        <f t="shared" ca="1" si="3"/>
        <v>1975</v>
      </c>
      <c r="G53" s="42"/>
      <c r="H53" s="42"/>
      <c r="I53" s="42"/>
      <c r="J53" s="42">
        <v>52</v>
      </c>
      <c r="K53" s="42">
        <v>51</v>
      </c>
      <c r="L53" s="43"/>
    </row>
    <row r="54" spans="3:12" ht="18.75" customHeight="1">
      <c r="C54" s="42"/>
      <c r="D54" s="42"/>
      <c r="E54" s="40">
        <f t="shared" ca="1" si="1"/>
        <v>1972</v>
      </c>
      <c r="F54" s="40">
        <f t="shared" ca="1" si="3"/>
        <v>1974</v>
      </c>
      <c r="G54" s="42"/>
      <c r="H54" s="42"/>
      <c r="I54" s="42"/>
      <c r="J54" s="42">
        <v>53</v>
      </c>
      <c r="K54" s="42">
        <v>52</v>
      </c>
      <c r="L54" s="43"/>
    </row>
    <row r="55" spans="3:12" ht="18.75" customHeight="1">
      <c r="C55" s="42"/>
      <c r="D55" s="42"/>
      <c r="E55" s="40">
        <f t="shared" ca="1" si="1"/>
        <v>1971</v>
      </c>
      <c r="F55" s="40">
        <f t="shared" ca="1" si="3"/>
        <v>1973</v>
      </c>
      <c r="G55" s="42"/>
      <c r="H55" s="42"/>
      <c r="I55" s="42"/>
      <c r="J55" s="42">
        <v>54</v>
      </c>
      <c r="K55" s="42">
        <v>53</v>
      </c>
      <c r="L55" s="43"/>
    </row>
    <row r="56" spans="3:12" ht="18.75" customHeight="1">
      <c r="C56" s="42"/>
      <c r="D56" s="42"/>
      <c r="E56" s="40">
        <f t="shared" ca="1" si="1"/>
        <v>1970</v>
      </c>
      <c r="F56" s="40"/>
      <c r="G56" s="42"/>
      <c r="H56" s="42"/>
      <c r="I56" s="42"/>
      <c r="J56" s="42">
        <v>55</v>
      </c>
      <c r="K56" s="42">
        <v>54</v>
      </c>
      <c r="L56" s="43"/>
    </row>
    <row r="57" spans="3:12" ht="18.75" customHeight="1">
      <c r="C57" s="42"/>
      <c r="D57" s="42"/>
      <c r="E57" s="40">
        <f t="shared" ca="1" si="1"/>
        <v>1969</v>
      </c>
      <c r="F57" s="40"/>
      <c r="G57" s="42"/>
      <c r="H57" s="42"/>
      <c r="I57" s="42"/>
      <c r="J57" s="42">
        <v>56</v>
      </c>
      <c r="K57" s="42">
        <v>55</v>
      </c>
      <c r="L57" s="43"/>
    </row>
    <row r="58" spans="3:12" ht="18.75" customHeight="1">
      <c r="C58" s="42"/>
      <c r="D58" s="42"/>
      <c r="E58" s="40">
        <f t="shared" ca="1" si="1"/>
        <v>1968</v>
      </c>
      <c r="F58" s="40"/>
      <c r="G58" s="42"/>
      <c r="H58" s="42"/>
      <c r="I58" s="42"/>
      <c r="J58" s="42">
        <v>57</v>
      </c>
      <c r="K58" s="42">
        <v>56</v>
      </c>
      <c r="L58" s="43"/>
    </row>
    <row r="59" spans="3:12" ht="18.75" customHeight="1">
      <c r="C59" s="42"/>
      <c r="D59" s="42"/>
      <c r="E59" s="40">
        <f t="shared" ca="1" si="1"/>
        <v>1967</v>
      </c>
      <c r="F59" s="40"/>
      <c r="G59" s="42"/>
      <c r="H59" s="42"/>
      <c r="I59" s="42"/>
      <c r="J59" s="42">
        <v>58</v>
      </c>
      <c r="K59" s="42">
        <v>57</v>
      </c>
      <c r="L59" s="43"/>
    </row>
    <row r="60" spans="3:12" ht="18.75" customHeight="1">
      <c r="C60" s="42"/>
      <c r="D60" s="42"/>
      <c r="E60" s="40">
        <f t="shared" ca="1" si="1"/>
        <v>1966</v>
      </c>
      <c r="F60" s="40"/>
      <c r="G60" s="42"/>
      <c r="H60" s="42"/>
      <c r="I60" s="42"/>
      <c r="J60" s="42">
        <v>59</v>
      </c>
      <c r="K60" s="42">
        <v>58</v>
      </c>
      <c r="L60" s="43"/>
    </row>
    <row r="61" spans="3:12" ht="18.75" customHeight="1">
      <c r="C61" s="42"/>
      <c r="D61" s="42"/>
      <c r="E61" s="40">
        <f t="shared" ca="1" si="1"/>
        <v>1965</v>
      </c>
      <c r="F61" s="40"/>
      <c r="G61" s="42"/>
      <c r="H61" s="42"/>
      <c r="I61" s="42"/>
      <c r="J61" s="42">
        <v>60</v>
      </c>
      <c r="K61" s="42">
        <v>59</v>
      </c>
      <c r="L61" s="43"/>
    </row>
    <row r="62" spans="3:12">
      <c r="C62" s="43"/>
      <c r="D62" s="43"/>
      <c r="E62" s="40">
        <f t="shared" ca="1" si="1"/>
        <v>1964</v>
      </c>
      <c r="F62" s="40"/>
      <c r="G62" s="43"/>
      <c r="H62" s="43"/>
      <c r="I62" s="42"/>
      <c r="J62" s="43"/>
      <c r="K62" s="43"/>
      <c r="L62" s="43"/>
    </row>
    <row r="63" spans="3:12">
      <c r="C63" s="43"/>
      <c r="D63" s="43"/>
      <c r="E63" s="40">
        <f t="shared" ca="1" si="1"/>
        <v>1963</v>
      </c>
      <c r="F63" s="40"/>
      <c r="G63" s="43"/>
      <c r="H63" s="43"/>
      <c r="I63" s="43"/>
      <c r="J63" s="43"/>
      <c r="K63" s="43"/>
      <c r="L63" s="43"/>
    </row>
    <row r="64" spans="3:12">
      <c r="C64" s="43"/>
      <c r="D64" s="43"/>
      <c r="E64" s="40">
        <f t="shared" ca="1" si="1"/>
        <v>1962</v>
      </c>
      <c r="F64" s="40"/>
      <c r="G64" s="43"/>
      <c r="H64" s="43"/>
      <c r="I64" s="43"/>
      <c r="J64" s="43"/>
      <c r="K64" s="43"/>
      <c r="L64" s="43"/>
    </row>
    <row r="65" spans="3:12">
      <c r="C65" s="43"/>
      <c r="D65" s="43"/>
      <c r="E65" s="40">
        <f t="shared" ca="1" si="1"/>
        <v>1961</v>
      </c>
      <c r="F65" s="40"/>
      <c r="G65" s="43"/>
      <c r="H65" s="43"/>
      <c r="I65" s="43"/>
      <c r="J65" s="43"/>
      <c r="K65" s="43"/>
      <c r="L65" s="43"/>
    </row>
    <row r="66" spans="3:12">
      <c r="C66" s="43"/>
      <c r="D66" s="43"/>
      <c r="E66" s="40">
        <f t="shared" ca="1" si="1"/>
        <v>1960</v>
      </c>
      <c r="F66" s="40"/>
      <c r="G66" s="43"/>
      <c r="H66" s="43"/>
      <c r="I66" s="43"/>
      <c r="J66" s="43"/>
      <c r="K66" s="43"/>
      <c r="L66" s="43"/>
    </row>
    <row r="67" spans="3:12">
      <c r="C67" s="43"/>
      <c r="D67" s="43"/>
      <c r="E67" s="40">
        <f t="shared" ca="1" si="1"/>
        <v>1959</v>
      </c>
      <c r="F67" s="40"/>
      <c r="G67" s="43"/>
      <c r="H67" s="43"/>
      <c r="I67" s="43"/>
      <c r="J67" s="43"/>
      <c r="K67" s="43"/>
      <c r="L67" s="43"/>
    </row>
    <row r="68" spans="3:12">
      <c r="C68" s="43"/>
      <c r="D68" s="43"/>
      <c r="E68" s="40">
        <f t="shared" ref="E68:E108" ca="1" si="4">E67-1</f>
        <v>1958</v>
      </c>
      <c r="F68" s="40"/>
      <c r="G68" s="43"/>
      <c r="H68" s="43"/>
      <c r="I68" s="43"/>
      <c r="J68" s="43"/>
      <c r="K68" s="43"/>
      <c r="L68" s="43"/>
    </row>
    <row r="69" spans="3:12">
      <c r="C69" s="43"/>
      <c r="D69" s="43"/>
      <c r="E69" s="40">
        <f t="shared" ca="1" si="4"/>
        <v>1957</v>
      </c>
      <c r="F69" s="40"/>
      <c r="G69" s="43"/>
      <c r="H69" s="43"/>
      <c r="I69" s="43"/>
      <c r="J69" s="43"/>
      <c r="K69" s="43"/>
      <c r="L69" s="43"/>
    </row>
    <row r="70" spans="3:12">
      <c r="C70" s="43"/>
      <c r="D70" s="43"/>
      <c r="E70" s="40">
        <f t="shared" ca="1" si="4"/>
        <v>1956</v>
      </c>
      <c r="F70" s="40"/>
      <c r="G70" s="43"/>
      <c r="H70" s="43"/>
      <c r="I70" s="43"/>
      <c r="J70" s="43"/>
      <c r="K70" s="43"/>
      <c r="L70" s="43"/>
    </row>
    <row r="71" spans="3:12">
      <c r="C71" s="43"/>
      <c r="D71" s="43"/>
      <c r="E71" s="40">
        <f t="shared" ca="1" si="4"/>
        <v>1955</v>
      </c>
      <c r="F71" s="40"/>
      <c r="G71" s="43"/>
      <c r="H71" s="43"/>
      <c r="I71" s="43"/>
      <c r="J71" s="43"/>
      <c r="K71" s="43"/>
      <c r="L71" s="43"/>
    </row>
    <row r="72" spans="3:12">
      <c r="C72" s="43"/>
      <c r="D72" s="43"/>
      <c r="E72" s="40">
        <f t="shared" ca="1" si="4"/>
        <v>1954</v>
      </c>
      <c r="F72" s="40"/>
      <c r="G72" s="43"/>
      <c r="H72" s="43"/>
      <c r="I72" s="43"/>
      <c r="J72" s="43"/>
      <c r="K72" s="43"/>
      <c r="L72" s="43"/>
    </row>
    <row r="73" spans="3:12">
      <c r="C73" s="43"/>
      <c r="D73" s="43"/>
      <c r="E73" s="40">
        <f t="shared" ca="1" si="4"/>
        <v>1953</v>
      </c>
      <c r="F73" s="40"/>
      <c r="G73" s="43"/>
      <c r="H73" s="43"/>
      <c r="I73" s="43"/>
      <c r="J73" s="43"/>
      <c r="K73" s="43"/>
      <c r="L73" s="43"/>
    </row>
    <row r="74" spans="3:12">
      <c r="C74" s="43"/>
      <c r="D74" s="43"/>
      <c r="E74" s="40">
        <f t="shared" ca="1" si="4"/>
        <v>1952</v>
      </c>
      <c r="F74" s="40"/>
      <c r="G74" s="43"/>
      <c r="H74" s="43"/>
      <c r="I74" s="43"/>
      <c r="J74" s="43"/>
      <c r="K74" s="43"/>
      <c r="L74" s="43"/>
    </row>
    <row r="75" spans="3:12">
      <c r="C75" s="43"/>
      <c r="D75" s="43"/>
      <c r="E75" s="40">
        <f t="shared" ca="1" si="4"/>
        <v>1951</v>
      </c>
      <c r="F75" s="40"/>
      <c r="G75" s="43"/>
      <c r="H75" s="43"/>
      <c r="I75" s="43"/>
      <c r="J75" s="43"/>
      <c r="K75" s="43"/>
      <c r="L75" s="43"/>
    </row>
    <row r="76" spans="3:12">
      <c r="C76" s="43"/>
      <c r="D76" s="43"/>
      <c r="E76" s="40">
        <f t="shared" ca="1" si="4"/>
        <v>1950</v>
      </c>
      <c r="F76" s="40"/>
      <c r="G76" s="43"/>
      <c r="H76" s="43"/>
      <c r="I76" s="43"/>
      <c r="J76" s="43"/>
      <c r="K76" s="43"/>
      <c r="L76" s="43"/>
    </row>
    <row r="77" spans="3:12">
      <c r="C77" s="43"/>
      <c r="D77" s="43"/>
      <c r="E77" s="40">
        <f t="shared" ca="1" si="4"/>
        <v>1949</v>
      </c>
      <c r="F77" s="40"/>
      <c r="G77" s="43"/>
      <c r="H77" s="43"/>
      <c r="I77" s="43"/>
      <c r="J77" s="43"/>
      <c r="K77" s="43"/>
      <c r="L77" s="43"/>
    </row>
    <row r="78" spans="3:12">
      <c r="C78" s="43"/>
      <c r="D78" s="43"/>
      <c r="E78" s="40">
        <f t="shared" ca="1" si="4"/>
        <v>1948</v>
      </c>
      <c r="F78" s="40"/>
      <c r="G78" s="43"/>
      <c r="H78" s="43"/>
      <c r="I78" s="43"/>
      <c r="J78" s="43"/>
      <c r="K78" s="43"/>
      <c r="L78" s="43"/>
    </row>
    <row r="79" spans="3:12">
      <c r="C79" s="43"/>
      <c r="D79" s="43"/>
      <c r="E79" s="40">
        <f t="shared" ca="1" si="4"/>
        <v>1947</v>
      </c>
      <c r="F79" s="40"/>
      <c r="G79" s="43"/>
      <c r="H79" s="43"/>
      <c r="I79" s="43"/>
      <c r="J79" s="43"/>
      <c r="K79" s="43"/>
      <c r="L79" s="43"/>
    </row>
    <row r="80" spans="3:12">
      <c r="C80" s="43"/>
      <c r="D80" s="43"/>
      <c r="E80" s="40">
        <f t="shared" ca="1" si="4"/>
        <v>1946</v>
      </c>
      <c r="F80" s="40"/>
      <c r="G80" s="43"/>
      <c r="H80" s="43"/>
      <c r="I80" s="43"/>
      <c r="J80" s="43"/>
      <c r="K80" s="43"/>
      <c r="L80" s="43"/>
    </row>
    <row r="81" spans="3:12">
      <c r="C81" s="43"/>
      <c r="D81" s="43"/>
      <c r="E81" s="40">
        <f t="shared" ca="1" si="4"/>
        <v>1945</v>
      </c>
      <c r="F81" s="40"/>
      <c r="G81" s="43"/>
      <c r="H81" s="43"/>
      <c r="I81" s="43"/>
      <c r="J81" s="43"/>
      <c r="K81" s="43"/>
      <c r="L81" s="43"/>
    </row>
    <row r="82" spans="3:12">
      <c r="C82" s="43"/>
      <c r="D82" s="43"/>
      <c r="E82" s="40">
        <f t="shared" ca="1" si="4"/>
        <v>1944</v>
      </c>
      <c r="F82" s="40"/>
      <c r="G82" s="43"/>
      <c r="H82" s="43"/>
      <c r="I82" s="43"/>
      <c r="J82" s="43"/>
      <c r="K82" s="43"/>
      <c r="L82" s="43"/>
    </row>
    <row r="83" spans="3:12">
      <c r="C83" s="43"/>
      <c r="D83" s="43"/>
      <c r="E83" s="40">
        <f t="shared" ca="1" si="4"/>
        <v>1943</v>
      </c>
      <c r="F83" s="40"/>
      <c r="G83" s="43"/>
      <c r="H83" s="43"/>
      <c r="I83" s="43"/>
      <c r="J83" s="43"/>
      <c r="K83" s="43"/>
      <c r="L83" s="43"/>
    </row>
    <row r="84" spans="3:12">
      <c r="C84" s="43"/>
      <c r="D84" s="43"/>
      <c r="E84" s="40">
        <f t="shared" ca="1" si="4"/>
        <v>1942</v>
      </c>
      <c r="F84" s="40"/>
      <c r="G84" s="43"/>
      <c r="H84" s="43"/>
      <c r="I84" s="43"/>
      <c r="J84" s="43"/>
      <c r="K84" s="43"/>
      <c r="L84" s="43"/>
    </row>
    <row r="85" spans="3:12">
      <c r="C85" s="43"/>
      <c r="D85" s="43"/>
      <c r="E85" s="40">
        <f t="shared" ca="1" si="4"/>
        <v>1941</v>
      </c>
      <c r="F85" s="40"/>
      <c r="G85" s="43"/>
      <c r="H85" s="43"/>
      <c r="I85" s="43"/>
      <c r="J85" s="43"/>
      <c r="K85" s="43"/>
      <c r="L85" s="43"/>
    </row>
    <row r="86" spans="3:12">
      <c r="C86" s="43"/>
      <c r="D86" s="43"/>
      <c r="E86" s="40">
        <f t="shared" ca="1" si="4"/>
        <v>1940</v>
      </c>
      <c r="F86" s="40"/>
      <c r="G86" s="43"/>
      <c r="H86" s="43"/>
      <c r="I86" s="43"/>
      <c r="J86" s="43"/>
      <c r="K86" s="43"/>
      <c r="L86" s="43"/>
    </row>
    <row r="87" spans="3:12">
      <c r="C87" s="43"/>
      <c r="D87" s="43"/>
      <c r="E87" s="40">
        <f t="shared" ca="1" si="4"/>
        <v>1939</v>
      </c>
      <c r="F87" s="40"/>
      <c r="G87" s="43"/>
      <c r="H87" s="43"/>
      <c r="I87" s="43"/>
      <c r="J87" s="43"/>
      <c r="K87" s="43"/>
      <c r="L87" s="43"/>
    </row>
    <row r="88" spans="3:12">
      <c r="C88" s="43"/>
      <c r="D88" s="43"/>
      <c r="E88" s="40">
        <f t="shared" ca="1" si="4"/>
        <v>1938</v>
      </c>
      <c r="F88" s="40"/>
      <c r="G88" s="43"/>
      <c r="H88" s="43"/>
      <c r="I88" s="43"/>
      <c r="J88" s="43"/>
      <c r="K88" s="43"/>
      <c r="L88" s="43"/>
    </row>
    <row r="89" spans="3:12">
      <c r="C89" s="43"/>
      <c r="D89" s="43"/>
      <c r="E89" s="40">
        <f t="shared" ca="1" si="4"/>
        <v>1937</v>
      </c>
      <c r="F89" s="40"/>
      <c r="G89" s="43"/>
      <c r="H89" s="43"/>
      <c r="I89" s="43"/>
      <c r="J89" s="43"/>
      <c r="K89" s="43"/>
      <c r="L89" s="43"/>
    </row>
    <row r="90" spans="3:12">
      <c r="C90" s="43"/>
      <c r="D90" s="43"/>
      <c r="E90" s="40">
        <f t="shared" ca="1" si="4"/>
        <v>1936</v>
      </c>
      <c r="F90" s="40"/>
      <c r="G90" s="43"/>
      <c r="H90" s="43"/>
      <c r="I90" s="43"/>
      <c r="J90" s="43"/>
      <c r="K90" s="43"/>
      <c r="L90" s="43"/>
    </row>
    <row r="91" spans="3:12">
      <c r="C91" s="43"/>
      <c r="D91" s="43"/>
      <c r="E91" s="40">
        <f t="shared" ca="1" si="4"/>
        <v>1935</v>
      </c>
      <c r="F91" s="40"/>
      <c r="G91" s="43"/>
      <c r="H91" s="43"/>
      <c r="I91" s="43"/>
      <c r="J91" s="43"/>
      <c r="K91" s="43"/>
      <c r="L91" s="43"/>
    </row>
    <row r="92" spans="3:12">
      <c r="C92" s="43"/>
      <c r="D92" s="43"/>
      <c r="E92" s="40">
        <f t="shared" ca="1" si="4"/>
        <v>1934</v>
      </c>
      <c r="F92" s="40"/>
      <c r="G92" s="43"/>
      <c r="H92" s="43"/>
      <c r="I92" s="43"/>
      <c r="J92" s="43"/>
      <c r="K92" s="43"/>
      <c r="L92" s="43"/>
    </row>
    <row r="93" spans="3:12">
      <c r="C93" s="43"/>
      <c r="D93" s="43"/>
      <c r="E93" s="40">
        <f t="shared" ca="1" si="4"/>
        <v>1933</v>
      </c>
      <c r="F93" s="40"/>
      <c r="G93" s="43"/>
      <c r="H93" s="43"/>
      <c r="I93" s="43"/>
      <c r="J93" s="43"/>
      <c r="K93" s="43"/>
      <c r="L93" s="43"/>
    </row>
    <row r="94" spans="3:12">
      <c r="C94" s="43"/>
      <c r="D94" s="43"/>
      <c r="E94" s="40">
        <f t="shared" ca="1" si="4"/>
        <v>1932</v>
      </c>
      <c r="F94" s="40"/>
      <c r="G94" s="43"/>
      <c r="H94" s="43"/>
      <c r="I94" s="43"/>
      <c r="J94" s="43"/>
      <c r="K94" s="43"/>
      <c r="L94" s="43"/>
    </row>
    <row r="95" spans="3:12">
      <c r="C95" s="43"/>
      <c r="D95" s="43"/>
      <c r="E95" s="40">
        <f t="shared" ca="1" si="4"/>
        <v>1931</v>
      </c>
      <c r="F95" s="40"/>
      <c r="G95" s="43"/>
      <c r="H95" s="43"/>
      <c r="I95" s="43"/>
      <c r="J95" s="43"/>
      <c r="K95" s="43"/>
      <c r="L95" s="43"/>
    </row>
    <row r="96" spans="3:12">
      <c r="C96" s="43"/>
      <c r="D96" s="43"/>
      <c r="E96" s="40">
        <f t="shared" ca="1" si="4"/>
        <v>1930</v>
      </c>
      <c r="F96" s="40"/>
      <c r="G96" s="43"/>
      <c r="H96" s="43"/>
      <c r="I96" s="43"/>
      <c r="J96" s="43"/>
      <c r="K96" s="43"/>
      <c r="L96" s="43"/>
    </row>
    <row r="97" spans="3:12">
      <c r="C97" s="43"/>
      <c r="D97" s="43"/>
      <c r="E97" s="40">
        <f t="shared" ca="1" si="4"/>
        <v>1929</v>
      </c>
      <c r="F97" s="40"/>
      <c r="G97" s="43"/>
      <c r="H97" s="43"/>
      <c r="I97" s="43"/>
      <c r="J97" s="43"/>
      <c r="K97" s="43"/>
      <c r="L97" s="43"/>
    </row>
    <row r="98" spans="3:12">
      <c r="C98" s="43"/>
      <c r="D98" s="43"/>
      <c r="E98" s="40">
        <f t="shared" ca="1" si="4"/>
        <v>1928</v>
      </c>
      <c r="F98" s="40"/>
      <c r="G98" s="43"/>
      <c r="H98" s="43"/>
      <c r="I98" s="43"/>
      <c r="J98" s="43"/>
      <c r="K98" s="43"/>
      <c r="L98" s="43"/>
    </row>
    <row r="99" spans="3:12">
      <c r="C99" s="43"/>
      <c r="D99" s="43"/>
      <c r="E99" s="40">
        <f t="shared" ca="1" si="4"/>
        <v>1927</v>
      </c>
      <c r="F99" s="40"/>
      <c r="G99" s="43"/>
      <c r="H99" s="43"/>
      <c r="I99" s="43"/>
      <c r="J99" s="43"/>
      <c r="K99" s="43"/>
      <c r="L99" s="43"/>
    </row>
    <row r="100" spans="3:12">
      <c r="C100" s="43"/>
      <c r="D100" s="43"/>
      <c r="E100" s="40">
        <f t="shared" ca="1" si="4"/>
        <v>1926</v>
      </c>
      <c r="F100" s="40"/>
      <c r="G100" s="43"/>
      <c r="H100" s="43"/>
      <c r="I100" s="43"/>
      <c r="J100" s="43"/>
      <c r="K100" s="43"/>
      <c r="L100" s="43"/>
    </row>
    <row r="101" spans="3:12">
      <c r="C101" s="43"/>
      <c r="D101" s="43"/>
      <c r="E101" s="40">
        <f t="shared" ca="1" si="4"/>
        <v>1925</v>
      </c>
      <c r="F101" s="40"/>
      <c r="G101" s="43"/>
      <c r="H101" s="43"/>
      <c r="I101" s="43"/>
      <c r="J101" s="43"/>
      <c r="K101" s="43"/>
      <c r="L101" s="43"/>
    </row>
    <row r="102" spans="3:12">
      <c r="C102" s="43"/>
      <c r="D102" s="43"/>
      <c r="E102" s="40">
        <f t="shared" ca="1" si="4"/>
        <v>1924</v>
      </c>
      <c r="F102" s="40"/>
      <c r="G102" s="43"/>
      <c r="H102" s="43"/>
      <c r="I102" s="43"/>
      <c r="J102" s="43"/>
      <c r="K102" s="43"/>
      <c r="L102" s="43"/>
    </row>
    <row r="103" spans="3:12">
      <c r="E103" s="40">
        <f t="shared" ca="1" si="4"/>
        <v>1923</v>
      </c>
      <c r="F103" s="44"/>
    </row>
    <row r="104" spans="3:12">
      <c r="E104" s="40">
        <f t="shared" ca="1" si="4"/>
        <v>1922</v>
      </c>
      <c r="F104" s="44"/>
    </row>
    <row r="105" spans="3:12">
      <c r="E105" s="40">
        <f t="shared" ca="1" si="4"/>
        <v>1921</v>
      </c>
      <c r="F105" s="44"/>
    </row>
    <row r="106" spans="3:12">
      <c r="E106" s="40">
        <f t="shared" ca="1" si="4"/>
        <v>1920</v>
      </c>
      <c r="F106" s="44"/>
    </row>
    <row r="107" spans="3:12">
      <c r="E107" s="40">
        <f t="shared" ca="1" si="4"/>
        <v>1919</v>
      </c>
      <c r="F107" s="44"/>
    </row>
    <row r="108" spans="3:12">
      <c r="E108" s="40">
        <f t="shared" ca="1" si="4"/>
        <v>1918</v>
      </c>
      <c r="F108" s="44"/>
    </row>
    <row r="109" spans="3:12">
      <c r="E109" s="2"/>
      <c r="F109" s="2"/>
    </row>
    <row r="110" spans="3:12">
      <c r="E110" s="2"/>
      <c r="F110" s="2"/>
    </row>
    <row r="111" spans="3:12">
      <c r="E111" s="2"/>
      <c r="F111" s="2"/>
    </row>
    <row r="112" spans="3:12">
      <c r="E112" s="2"/>
      <c r="F112" s="2"/>
    </row>
    <row r="113" spans="5:6">
      <c r="E113" s="2"/>
      <c r="F113" s="2"/>
    </row>
    <row r="114" spans="5:6">
      <c r="E114" s="2"/>
      <c r="F114" s="2"/>
    </row>
    <row r="115" spans="5:6">
      <c r="E115" s="2"/>
      <c r="F115" s="2"/>
    </row>
    <row r="116" spans="5:6">
      <c r="E116" s="2"/>
      <c r="F116" s="2"/>
    </row>
    <row r="117" spans="5:6">
      <c r="E117" s="2"/>
      <c r="F117" s="2"/>
    </row>
    <row r="118" spans="5:6">
      <c r="E118" s="2"/>
      <c r="F118" s="2"/>
    </row>
    <row r="119" spans="5:6">
      <c r="E119" s="2"/>
      <c r="F119" s="2"/>
    </row>
    <row r="120" spans="5:6">
      <c r="E120" s="2"/>
      <c r="F120" s="2"/>
    </row>
    <row r="121" spans="5:6">
      <c r="E121" s="2"/>
      <c r="F121" s="2"/>
    </row>
    <row r="122" spans="5:6">
      <c r="E122" s="2"/>
      <c r="F122" s="2"/>
    </row>
    <row r="123" spans="5:6">
      <c r="E123" s="2"/>
      <c r="F123" s="2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Props1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9646094d-707f-4b0c-8fdd-2a2e16053a60"/>
    <ds:schemaRef ds:uri="67034a55-bd2a-4d79-8923-d11493a69c90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 (チェックリスト付)</vt:lpstr>
      <vt:lpstr>プルダウンリスト</vt:lpstr>
      <vt:lpstr>プルダウンリスト!Print_Area</vt:lpstr>
      <vt:lpstr>'様式 (チェックリスト付)'!Print_Area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松岡 靖幸</cp:lastModifiedBy>
  <cp:revision/>
  <cp:lastPrinted>2024-08-24T04:20:28Z</cp:lastPrinted>
  <dcterms:created xsi:type="dcterms:W3CDTF">2010-08-24T08:00:05Z</dcterms:created>
  <dcterms:modified xsi:type="dcterms:W3CDTF">2024-08-24T04:24:10Z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